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44525" calcOnSave="0"/>
</workbook>
</file>

<file path=xl/calcChain.xml><?xml version="1.0" encoding="utf-8"?>
<calcChain xmlns="http://schemas.openxmlformats.org/spreadsheetml/2006/main">
  <c r="P402" i="1" l="1"/>
  <c r="N402" i="1"/>
  <c r="G402" i="1"/>
  <c r="F402" i="1"/>
  <c r="D402" i="1"/>
  <c r="C402" i="1" s="1"/>
  <c r="P400" i="1"/>
  <c r="N400" i="1"/>
  <c r="L400" i="1"/>
  <c r="J400" i="1"/>
  <c r="H400" i="1"/>
  <c r="G400" i="1"/>
  <c r="E400" i="1"/>
  <c r="D400" i="1"/>
  <c r="P399" i="1"/>
  <c r="N399" i="1"/>
  <c r="L399" i="1"/>
  <c r="J399" i="1"/>
  <c r="H399" i="1"/>
  <c r="G399" i="1"/>
  <c r="E399" i="1"/>
  <c r="D399" i="1"/>
  <c r="P398" i="1"/>
  <c r="N398" i="1"/>
  <c r="L398" i="1"/>
  <c r="J398" i="1"/>
  <c r="H398" i="1"/>
  <c r="G398" i="1"/>
  <c r="E398" i="1"/>
  <c r="D398" i="1"/>
  <c r="P397" i="1"/>
  <c r="N397" i="1"/>
  <c r="L397" i="1"/>
  <c r="J397" i="1"/>
  <c r="H397" i="1"/>
  <c r="G397" i="1"/>
  <c r="E397" i="1"/>
  <c r="D397" i="1"/>
  <c r="P396" i="1"/>
  <c r="N396" i="1"/>
  <c r="L396" i="1"/>
  <c r="J396" i="1"/>
  <c r="H396" i="1"/>
  <c r="G396" i="1"/>
  <c r="E396" i="1"/>
  <c r="D396" i="1"/>
  <c r="P395" i="1"/>
  <c r="N395" i="1"/>
  <c r="L395" i="1"/>
  <c r="J395" i="1"/>
  <c r="H395" i="1"/>
  <c r="G395" i="1"/>
  <c r="E395" i="1"/>
  <c r="D395" i="1"/>
  <c r="P394" i="1"/>
  <c r="N394" i="1"/>
  <c r="L394" i="1"/>
  <c r="J394" i="1"/>
  <c r="H394" i="1"/>
  <c r="G394" i="1"/>
  <c r="E394" i="1"/>
  <c r="D394" i="1"/>
  <c r="P393" i="1"/>
  <c r="N393" i="1"/>
  <c r="L393" i="1"/>
  <c r="J393" i="1"/>
  <c r="H393" i="1"/>
  <c r="G393" i="1"/>
  <c r="E393" i="1"/>
  <c r="D393" i="1"/>
  <c r="P392" i="1"/>
  <c r="N392" i="1"/>
  <c r="L392" i="1"/>
  <c r="J392" i="1"/>
  <c r="H392" i="1"/>
  <c r="G392" i="1"/>
  <c r="E392" i="1"/>
  <c r="D392" i="1"/>
  <c r="P391" i="1"/>
  <c r="N391" i="1"/>
  <c r="L391" i="1"/>
  <c r="J391" i="1"/>
  <c r="H391" i="1"/>
  <c r="G391" i="1"/>
  <c r="E391" i="1"/>
  <c r="D391" i="1"/>
  <c r="P390" i="1"/>
  <c r="G390" i="1"/>
  <c r="F390" i="1"/>
  <c r="E390" i="1"/>
  <c r="D390" i="1"/>
  <c r="P388" i="1"/>
  <c r="N388" i="1"/>
  <c r="M388" i="1"/>
  <c r="K388" i="1"/>
  <c r="I388" i="1"/>
  <c r="F388" i="1"/>
  <c r="E388" i="1"/>
  <c r="C388" i="1"/>
  <c r="P386" i="1"/>
  <c r="N386" i="1"/>
  <c r="M386" i="1"/>
  <c r="K386" i="1"/>
  <c r="I386" i="1"/>
  <c r="F386" i="1"/>
  <c r="E386" i="1"/>
  <c r="C386" i="1"/>
  <c r="P384" i="1"/>
  <c r="N384" i="1"/>
  <c r="M384" i="1"/>
  <c r="K384" i="1"/>
  <c r="I384" i="1"/>
  <c r="F384" i="1"/>
  <c r="E384" i="1"/>
  <c r="C384" i="1"/>
  <c r="P382" i="1"/>
  <c r="N382" i="1"/>
  <c r="L382" i="1"/>
  <c r="J382" i="1"/>
  <c r="H382" i="1"/>
  <c r="G382" i="1"/>
  <c r="E382" i="1"/>
  <c r="D382" i="1"/>
  <c r="P381" i="1"/>
  <c r="N381" i="1"/>
  <c r="L381" i="1"/>
  <c r="J381" i="1"/>
  <c r="H381" i="1"/>
  <c r="G381" i="1"/>
  <c r="E381" i="1"/>
  <c r="D381" i="1"/>
  <c r="P380" i="1"/>
  <c r="N380" i="1"/>
  <c r="L380" i="1"/>
  <c r="J380" i="1"/>
  <c r="H380" i="1"/>
  <c r="G380" i="1"/>
  <c r="E380" i="1"/>
  <c r="D380" i="1"/>
  <c r="P379" i="1"/>
  <c r="N379" i="1"/>
  <c r="L379" i="1"/>
  <c r="J379" i="1"/>
  <c r="H379" i="1"/>
  <c r="G379" i="1"/>
  <c r="E379" i="1"/>
  <c r="D379" i="1"/>
  <c r="P378" i="1"/>
  <c r="N378" i="1"/>
  <c r="L378" i="1"/>
  <c r="J378" i="1"/>
  <c r="H378" i="1"/>
  <c r="G378" i="1"/>
  <c r="E378" i="1"/>
  <c r="D378" i="1"/>
  <c r="P377" i="1"/>
  <c r="N377" i="1"/>
  <c r="L377" i="1"/>
  <c r="J377" i="1"/>
  <c r="H377" i="1"/>
  <c r="G377" i="1"/>
  <c r="E377" i="1"/>
  <c r="D377" i="1"/>
  <c r="P376" i="1"/>
  <c r="N376" i="1"/>
  <c r="L376" i="1"/>
  <c r="J376" i="1"/>
  <c r="H376" i="1"/>
  <c r="G376" i="1"/>
  <c r="E376" i="1"/>
  <c r="D376" i="1"/>
  <c r="P375" i="1"/>
  <c r="N375" i="1"/>
  <c r="L375" i="1"/>
  <c r="J375" i="1"/>
  <c r="H375" i="1"/>
  <c r="G375" i="1"/>
  <c r="E375" i="1"/>
  <c r="D375" i="1"/>
  <c r="P374" i="1"/>
  <c r="N374" i="1"/>
  <c r="L374" i="1"/>
  <c r="J374" i="1"/>
  <c r="H374" i="1"/>
  <c r="G374" i="1"/>
  <c r="E374" i="1"/>
  <c r="D374" i="1"/>
  <c r="P373" i="1"/>
  <c r="N373" i="1"/>
  <c r="L373" i="1"/>
  <c r="J373" i="1"/>
  <c r="H373" i="1"/>
  <c r="G373" i="1"/>
  <c r="E373" i="1"/>
  <c r="D373" i="1"/>
  <c r="P372" i="1"/>
  <c r="N372" i="1"/>
  <c r="G372" i="1"/>
  <c r="F372" i="1"/>
  <c r="E372" i="1"/>
  <c r="D372" i="1"/>
  <c r="C372" i="1"/>
  <c r="P370" i="1"/>
  <c r="N370" i="1"/>
  <c r="L370" i="1"/>
  <c r="J370" i="1"/>
  <c r="H370" i="1"/>
  <c r="G370" i="1"/>
  <c r="E370" i="1"/>
  <c r="D370" i="1"/>
  <c r="P369" i="1"/>
  <c r="N369" i="1"/>
  <c r="L369" i="1"/>
  <c r="J369" i="1"/>
  <c r="H369" i="1"/>
  <c r="G369" i="1"/>
  <c r="E369" i="1"/>
  <c r="D369" i="1"/>
  <c r="P368" i="1"/>
  <c r="N368" i="1"/>
  <c r="L368" i="1"/>
  <c r="J368" i="1"/>
  <c r="H368" i="1"/>
  <c r="G368" i="1"/>
  <c r="E368" i="1"/>
  <c r="D368" i="1"/>
  <c r="P367" i="1"/>
  <c r="N367" i="1"/>
  <c r="L367" i="1"/>
  <c r="J367" i="1"/>
  <c r="H367" i="1"/>
  <c r="G367" i="1"/>
  <c r="E367" i="1"/>
  <c r="D367" i="1"/>
  <c r="P366" i="1"/>
  <c r="N366" i="1"/>
  <c r="L366" i="1"/>
  <c r="J366" i="1"/>
  <c r="H366" i="1"/>
  <c r="G366" i="1"/>
  <c r="E366" i="1"/>
  <c r="D366" i="1"/>
  <c r="P365" i="1"/>
  <c r="N365" i="1"/>
  <c r="L365" i="1"/>
  <c r="J365" i="1"/>
  <c r="H365" i="1"/>
  <c r="G365" i="1"/>
  <c r="E365" i="1"/>
  <c r="D365" i="1"/>
  <c r="P364" i="1"/>
  <c r="N364" i="1"/>
  <c r="L364" i="1"/>
  <c r="J364" i="1"/>
  <c r="H364" i="1"/>
  <c r="G364" i="1"/>
  <c r="E364" i="1"/>
  <c r="D364" i="1"/>
  <c r="P363" i="1"/>
  <c r="N363" i="1"/>
  <c r="L363" i="1"/>
  <c r="J363" i="1"/>
  <c r="H363" i="1"/>
  <c r="G363" i="1"/>
  <c r="E363" i="1"/>
  <c r="D363" i="1"/>
  <c r="P362" i="1"/>
  <c r="N362" i="1"/>
  <c r="L362" i="1"/>
  <c r="J362" i="1"/>
  <c r="H362" i="1"/>
  <c r="G362" i="1"/>
  <c r="E362" i="1"/>
  <c r="D362" i="1"/>
  <c r="P361" i="1"/>
  <c r="N361" i="1"/>
  <c r="L361" i="1"/>
  <c r="J361" i="1"/>
  <c r="H361" i="1"/>
  <c r="G361" i="1"/>
  <c r="E361" i="1"/>
  <c r="D361" i="1"/>
  <c r="P360" i="1"/>
  <c r="N360" i="1"/>
  <c r="L360" i="1"/>
  <c r="J360" i="1"/>
  <c r="H360" i="1"/>
  <c r="G360" i="1"/>
  <c r="E360" i="1"/>
  <c r="D360" i="1"/>
  <c r="G358" i="1"/>
  <c r="F358" i="1"/>
  <c r="E358" i="1"/>
  <c r="D358" i="1"/>
  <c r="C358" i="1"/>
  <c r="P356" i="1"/>
  <c r="L356" i="1"/>
  <c r="J356" i="1"/>
  <c r="H356" i="1"/>
  <c r="G356" i="1"/>
  <c r="E356" i="1"/>
  <c r="D356" i="1"/>
  <c r="N356" i="1" s="1"/>
  <c r="P355" i="1"/>
  <c r="L355" i="1"/>
  <c r="J355" i="1"/>
  <c r="H355" i="1"/>
  <c r="G355" i="1"/>
  <c r="E355" i="1"/>
  <c r="D355" i="1"/>
  <c r="N355" i="1" s="1"/>
  <c r="P354" i="1"/>
  <c r="L354" i="1"/>
  <c r="J354" i="1"/>
  <c r="H354" i="1"/>
  <c r="G354" i="1"/>
  <c r="E354" i="1"/>
  <c r="D354" i="1"/>
  <c r="N354" i="1" s="1"/>
  <c r="P353" i="1"/>
  <c r="G353" i="1"/>
  <c r="F353" i="1"/>
  <c r="E353" i="1"/>
  <c r="D353" i="1"/>
  <c r="N353" i="1" s="1"/>
  <c r="C353" i="1"/>
  <c r="G351" i="1"/>
  <c r="F351" i="1"/>
  <c r="E351" i="1"/>
  <c r="D351" i="1"/>
  <c r="C351" i="1" s="1"/>
  <c r="P349" i="1"/>
  <c r="L349" i="1"/>
  <c r="J349" i="1"/>
  <c r="H349" i="1"/>
  <c r="G349" i="1"/>
  <c r="E349" i="1"/>
  <c r="D349" i="1"/>
  <c r="N349" i="1" s="1"/>
  <c r="P348" i="1"/>
  <c r="N348" i="1"/>
  <c r="L348" i="1"/>
  <c r="J348" i="1"/>
  <c r="H348" i="1"/>
  <c r="G348" i="1"/>
  <c r="E348" i="1"/>
  <c r="D348" i="1"/>
  <c r="P347" i="1"/>
  <c r="G347" i="1"/>
  <c r="F347" i="1"/>
  <c r="E347" i="1"/>
  <c r="D347" i="1"/>
  <c r="N347" i="1" s="1"/>
  <c r="H346" i="1"/>
  <c r="G345" i="1"/>
  <c r="F345" i="1"/>
  <c r="E345" i="1"/>
  <c r="D345" i="1"/>
  <c r="C345" i="1" s="1"/>
  <c r="H344" i="1"/>
  <c r="P343" i="1"/>
  <c r="L343" i="1"/>
  <c r="J343" i="1"/>
  <c r="H343" i="1"/>
  <c r="G343" i="1"/>
  <c r="E343" i="1"/>
  <c r="D343" i="1"/>
  <c r="N343" i="1" s="1"/>
  <c r="P342" i="1"/>
  <c r="L342" i="1"/>
  <c r="J342" i="1"/>
  <c r="H342" i="1"/>
  <c r="G342" i="1"/>
  <c r="E342" i="1"/>
  <c r="D342" i="1"/>
  <c r="N342" i="1" s="1"/>
  <c r="P341" i="1"/>
  <c r="L341" i="1"/>
  <c r="J341" i="1"/>
  <c r="H341" i="1"/>
  <c r="G341" i="1"/>
  <c r="E341" i="1"/>
  <c r="D341" i="1"/>
  <c r="N341" i="1" s="1"/>
  <c r="P340" i="1"/>
  <c r="G340" i="1"/>
  <c r="F340" i="1"/>
  <c r="E340" i="1"/>
  <c r="D340" i="1"/>
  <c r="N340" i="1" s="1"/>
  <c r="C340" i="1"/>
  <c r="G338" i="1"/>
  <c r="F338" i="1"/>
  <c r="E338" i="1"/>
  <c r="D338" i="1"/>
  <c r="C338" i="1" s="1"/>
  <c r="L336" i="1"/>
  <c r="J336" i="1"/>
  <c r="H336" i="1"/>
  <c r="L335" i="1"/>
  <c r="J335" i="1"/>
  <c r="H335" i="1"/>
  <c r="L334" i="1"/>
  <c r="J334" i="1"/>
  <c r="H334" i="1"/>
  <c r="L333" i="1"/>
  <c r="J333" i="1"/>
  <c r="H333" i="1"/>
  <c r="L332" i="1"/>
  <c r="J332" i="1"/>
  <c r="H332" i="1"/>
  <c r="L331" i="1"/>
  <c r="J331" i="1"/>
  <c r="H331" i="1"/>
  <c r="L330" i="1"/>
  <c r="J330" i="1"/>
  <c r="H330" i="1"/>
  <c r="L329" i="1"/>
  <c r="J329" i="1"/>
  <c r="H329" i="1"/>
  <c r="L328" i="1"/>
  <c r="J328" i="1"/>
  <c r="H328" i="1"/>
  <c r="L327" i="1"/>
  <c r="J327" i="1"/>
  <c r="H327" i="1"/>
  <c r="L326" i="1"/>
  <c r="J326" i="1"/>
  <c r="H326" i="1"/>
  <c r="L325" i="1"/>
  <c r="J325" i="1"/>
  <c r="H325" i="1"/>
  <c r="L324" i="1"/>
  <c r="J324" i="1"/>
  <c r="H324" i="1"/>
  <c r="L323" i="1"/>
  <c r="J323" i="1"/>
  <c r="H323" i="1"/>
  <c r="L322" i="1"/>
  <c r="J322" i="1"/>
  <c r="H322" i="1"/>
  <c r="L321" i="1"/>
  <c r="J321" i="1"/>
  <c r="H321" i="1"/>
  <c r="L320" i="1"/>
  <c r="J320" i="1"/>
  <c r="H320" i="1"/>
  <c r="L319" i="1"/>
  <c r="J319" i="1"/>
  <c r="H319" i="1"/>
  <c r="L318" i="1"/>
  <c r="J318" i="1"/>
  <c r="H318" i="1"/>
  <c r="L317" i="1"/>
  <c r="J317" i="1"/>
  <c r="H317" i="1"/>
  <c r="L316" i="1"/>
  <c r="J316" i="1"/>
  <c r="H316" i="1"/>
  <c r="L315" i="1"/>
  <c r="J315" i="1"/>
  <c r="H315" i="1"/>
  <c r="L314" i="1"/>
  <c r="J314" i="1"/>
  <c r="H314" i="1"/>
  <c r="L313" i="1"/>
  <c r="J313" i="1"/>
  <c r="H313" i="1"/>
  <c r="L312" i="1"/>
  <c r="J312" i="1"/>
  <c r="H312" i="1"/>
  <c r="L311" i="1"/>
  <c r="J311" i="1"/>
  <c r="H311" i="1"/>
  <c r="L310" i="1"/>
  <c r="J310" i="1"/>
  <c r="H310" i="1"/>
  <c r="L309" i="1"/>
  <c r="J309" i="1"/>
  <c r="H309" i="1"/>
  <c r="L308" i="1"/>
  <c r="J308" i="1"/>
  <c r="H308" i="1"/>
  <c r="L307" i="1"/>
  <c r="J307" i="1"/>
  <c r="H307" i="1"/>
  <c r="L306" i="1"/>
  <c r="J306" i="1"/>
  <c r="H306" i="1"/>
  <c r="L305" i="1"/>
  <c r="J305" i="1"/>
  <c r="H305" i="1"/>
  <c r="L304" i="1"/>
  <c r="J304" i="1"/>
  <c r="H304" i="1"/>
  <c r="L303" i="1"/>
  <c r="J303" i="1"/>
  <c r="H303" i="1"/>
  <c r="L302" i="1"/>
  <c r="J302" i="1"/>
  <c r="H302" i="1"/>
  <c r="L301" i="1"/>
  <c r="J301" i="1"/>
  <c r="H301" i="1"/>
  <c r="L300" i="1"/>
  <c r="J300" i="1"/>
  <c r="H300" i="1"/>
  <c r="L299" i="1"/>
  <c r="J299" i="1"/>
  <c r="H299" i="1"/>
  <c r="L298" i="1"/>
  <c r="J298" i="1"/>
  <c r="H298" i="1"/>
  <c r="L297" i="1"/>
  <c r="J297" i="1"/>
  <c r="H297" i="1"/>
  <c r="L296" i="1"/>
  <c r="J296" i="1"/>
  <c r="H296" i="1"/>
  <c r="L295" i="1"/>
  <c r="J295" i="1"/>
  <c r="H295" i="1"/>
  <c r="L294" i="1"/>
  <c r="J294" i="1"/>
  <c r="H294" i="1"/>
  <c r="L293" i="1"/>
  <c r="J293" i="1"/>
  <c r="H293" i="1"/>
  <c r="L292" i="1"/>
  <c r="J292" i="1"/>
  <c r="H292" i="1"/>
  <c r="L291" i="1"/>
  <c r="J291" i="1"/>
  <c r="H291" i="1"/>
  <c r="L290" i="1"/>
  <c r="J290" i="1"/>
  <c r="H290" i="1"/>
  <c r="L289" i="1"/>
  <c r="J289" i="1"/>
  <c r="H289" i="1"/>
  <c r="L288" i="1"/>
  <c r="J288" i="1"/>
  <c r="H288" i="1"/>
  <c r="L287" i="1"/>
  <c r="J287" i="1"/>
  <c r="H287" i="1"/>
  <c r="L286" i="1"/>
  <c r="J286" i="1"/>
  <c r="H286" i="1"/>
  <c r="L285" i="1"/>
  <c r="J285" i="1"/>
  <c r="H285" i="1"/>
  <c r="L284" i="1"/>
  <c r="J284" i="1"/>
  <c r="H284" i="1"/>
  <c r="L283" i="1"/>
  <c r="J283" i="1"/>
  <c r="H283" i="1"/>
  <c r="L282" i="1"/>
  <c r="J282" i="1"/>
  <c r="H282" i="1"/>
  <c r="L281" i="1"/>
  <c r="J281" i="1"/>
  <c r="H281" i="1"/>
  <c r="L280" i="1"/>
  <c r="J280" i="1"/>
  <c r="H280" i="1"/>
  <c r="L279" i="1"/>
  <c r="J279" i="1"/>
  <c r="H279" i="1"/>
  <c r="L278" i="1"/>
  <c r="J278" i="1"/>
  <c r="H278" i="1"/>
  <c r="L277" i="1"/>
  <c r="J277" i="1"/>
  <c r="H277" i="1"/>
  <c r="L276" i="1"/>
  <c r="J276" i="1"/>
  <c r="H276" i="1"/>
  <c r="L275" i="1"/>
  <c r="J275" i="1"/>
  <c r="H275" i="1"/>
  <c r="L274" i="1"/>
  <c r="J274" i="1"/>
  <c r="H274" i="1"/>
  <c r="L273" i="1"/>
  <c r="J273" i="1"/>
  <c r="H273" i="1"/>
  <c r="L272" i="1"/>
  <c r="J272" i="1"/>
  <c r="H272" i="1"/>
  <c r="L271" i="1"/>
  <c r="J271" i="1"/>
  <c r="H271" i="1"/>
  <c r="L270" i="1"/>
  <c r="J270" i="1"/>
  <c r="H270" i="1"/>
  <c r="L269" i="1"/>
  <c r="J269" i="1"/>
  <c r="H269" i="1"/>
  <c r="L268" i="1"/>
  <c r="J268" i="1"/>
  <c r="H268" i="1"/>
  <c r="L267" i="1"/>
  <c r="J267" i="1"/>
  <c r="H267" i="1"/>
  <c r="L266" i="1"/>
  <c r="J266" i="1"/>
  <c r="H266" i="1"/>
  <c r="L265" i="1"/>
  <c r="J265" i="1"/>
  <c r="H265" i="1"/>
  <c r="L264" i="1"/>
  <c r="J264" i="1"/>
  <c r="H264" i="1"/>
  <c r="L263" i="1"/>
  <c r="J263" i="1"/>
  <c r="H263" i="1"/>
  <c r="L262" i="1"/>
  <c r="J262" i="1"/>
  <c r="H262" i="1"/>
  <c r="L261" i="1"/>
  <c r="J261" i="1"/>
  <c r="H261" i="1"/>
  <c r="L260" i="1"/>
  <c r="J260" i="1"/>
  <c r="H260" i="1"/>
  <c r="L259" i="1"/>
  <c r="J259" i="1"/>
  <c r="H259" i="1"/>
  <c r="L258" i="1"/>
  <c r="J258" i="1"/>
  <c r="H258" i="1"/>
  <c r="L257" i="1"/>
  <c r="J257" i="1"/>
  <c r="H257" i="1"/>
  <c r="L256" i="1"/>
  <c r="J256" i="1"/>
  <c r="H256" i="1"/>
  <c r="L255" i="1"/>
  <c r="J255" i="1"/>
  <c r="H255" i="1"/>
  <c r="L254" i="1"/>
  <c r="J254" i="1"/>
  <c r="H254" i="1"/>
  <c r="L253" i="1"/>
  <c r="J253" i="1"/>
  <c r="H253" i="1"/>
  <c r="L252" i="1"/>
  <c r="J252" i="1"/>
  <c r="H252" i="1"/>
  <c r="L251" i="1"/>
  <c r="J251" i="1"/>
  <c r="H251" i="1"/>
  <c r="L250" i="1"/>
  <c r="J250" i="1"/>
  <c r="H250" i="1"/>
  <c r="L249" i="1"/>
  <c r="J249" i="1"/>
  <c r="H249" i="1"/>
  <c r="L248" i="1"/>
  <c r="J248" i="1"/>
  <c r="H248" i="1"/>
  <c r="L247" i="1"/>
  <c r="J247" i="1"/>
  <c r="H247" i="1"/>
  <c r="L246" i="1"/>
  <c r="J246" i="1"/>
  <c r="H246" i="1"/>
  <c r="L245" i="1"/>
  <c r="J245" i="1"/>
  <c r="H245" i="1"/>
  <c r="L244" i="1"/>
  <c r="J244" i="1"/>
  <c r="H244" i="1"/>
  <c r="L243" i="1"/>
  <c r="J243" i="1"/>
  <c r="H243" i="1"/>
  <c r="L242" i="1"/>
  <c r="J242" i="1"/>
  <c r="H242" i="1"/>
  <c r="L241" i="1"/>
  <c r="J241" i="1"/>
  <c r="H241" i="1"/>
  <c r="L240" i="1"/>
  <c r="J240" i="1"/>
  <c r="H240" i="1"/>
  <c r="L239" i="1"/>
  <c r="J239" i="1"/>
  <c r="H239" i="1"/>
  <c r="L238" i="1"/>
  <c r="J238" i="1"/>
  <c r="H238" i="1"/>
  <c r="L237" i="1"/>
  <c r="J237" i="1"/>
  <c r="H237" i="1"/>
  <c r="L236" i="1"/>
  <c r="J236" i="1"/>
  <c r="H236" i="1"/>
  <c r="L235" i="1"/>
  <c r="J235" i="1"/>
  <c r="H235" i="1"/>
  <c r="L234" i="1"/>
  <c r="J234" i="1"/>
  <c r="H234" i="1"/>
  <c r="L233" i="1"/>
  <c r="J233" i="1"/>
  <c r="H233" i="1"/>
  <c r="L232" i="1"/>
  <c r="J232" i="1"/>
  <c r="H232" i="1"/>
  <c r="L231" i="1"/>
  <c r="J231" i="1"/>
  <c r="H231" i="1"/>
  <c r="L230" i="1"/>
  <c r="J230" i="1"/>
  <c r="H230" i="1"/>
  <c r="L229" i="1"/>
  <c r="J229" i="1"/>
  <c r="H229" i="1"/>
  <c r="L228" i="1"/>
  <c r="J228" i="1"/>
  <c r="H228" i="1"/>
  <c r="L227" i="1"/>
  <c r="J227" i="1"/>
  <c r="H227" i="1"/>
  <c r="L226" i="1"/>
  <c r="J226" i="1"/>
  <c r="H226" i="1"/>
  <c r="L225" i="1"/>
  <c r="J225" i="1"/>
  <c r="H225" i="1"/>
  <c r="L224" i="1"/>
  <c r="J224" i="1"/>
  <c r="H224" i="1"/>
  <c r="L223" i="1"/>
  <c r="J223" i="1"/>
  <c r="H223" i="1"/>
  <c r="G335" i="1"/>
  <c r="G333" i="1"/>
  <c r="G331" i="1"/>
  <c r="G329" i="1"/>
  <c r="G327" i="1"/>
  <c r="G325" i="1"/>
  <c r="G323" i="1"/>
  <c r="G321" i="1"/>
  <c r="G319" i="1"/>
  <c r="G317" i="1"/>
  <c r="G315" i="1"/>
  <c r="G313" i="1"/>
  <c r="G311" i="1"/>
  <c r="G309" i="1"/>
  <c r="G307" i="1"/>
  <c r="G305" i="1"/>
  <c r="G303" i="1"/>
  <c r="G301" i="1"/>
  <c r="G299" i="1"/>
  <c r="G297" i="1"/>
  <c r="G295" i="1"/>
  <c r="G293" i="1"/>
  <c r="G291" i="1"/>
  <c r="G289" i="1"/>
  <c r="G287" i="1"/>
  <c r="G285" i="1"/>
  <c r="G283" i="1"/>
  <c r="G281" i="1"/>
  <c r="G279" i="1"/>
  <c r="G277" i="1"/>
  <c r="G275" i="1"/>
  <c r="G273" i="1"/>
  <c r="G271" i="1"/>
  <c r="G269" i="1"/>
  <c r="G267" i="1"/>
  <c r="G265" i="1"/>
  <c r="G263" i="1"/>
  <c r="G261" i="1"/>
  <c r="G259" i="1"/>
  <c r="G257" i="1"/>
  <c r="G255" i="1"/>
  <c r="G253" i="1"/>
  <c r="G251" i="1"/>
  <c r="G249" i="1"/>
  <c r="G247" i="1"/>
  <c r="G245" i="1"/>
  <c r="G243" i="1"/>
  <c r="G241" i="1"/>
  <c r="G239" i="1"/>
  <c r="G237" i="1"/>
  <c r="G235" i="1"/>
  <c r="G233" i="1"/>
  <c r="G231" i="1"/>
  <c r="G229" i="1"/>
  <c r="G227" i="1"/>
  <c r="G225" i="1"/>
  <c r="G223" i="1"/>
  <c r="G223" i="1" a="1"/>
  <c r="G336" i="1" s="1"/>
  <c r="G222" i="1"/>
  <c r="F222" i="1"/>
  <c r="G221" i="1"/>
  <c r="F221" i="1"/>
  <c r="G220" i="1"/>
  <c r="F220" i="1"/>
  <c r="G219" i="1"/>
  <c r="F219" i="1"/>
  <c r="G218" i="1"/>
  <c r="F218" i="1"/>
  <c r="G217" i="1"/>
  <c r="F217" i="1"/>
  <c r="G216" i="1"/>
  <c r="F216" i="1"/>
  <c r="G215" i="1"/>
  <c r="F215" i="1"/>
  <c r="G214" i="1"/>
  <c r="F214" i="1"/>
  <c r="G213" i="1"/>
  <c r="F213" i="1"/>
  <c r="G212" i="1"/>
  <c r="F212" i="1"/>
  <c r="G211" i="1"/>
  <c r="F211" i="1"/>
  <c r="G210" i="1"/>
  <c r="F210" i="1"/>
  <c r="G209" i="1"/>
  <c r="F209" i="1"/>
  <c r="G208" i="1"/>
  <c r="F208" i="1"/>
  <c r="G207" i="1"/>
  <c r="F207" i="1"/>
  <c r="G206" i="1"/>
  <c r="F206" i="1"/>
  <c r="G205" i="1"/>
  <c r="F205" i="1"/>
  <c r="G204" i="1"/>
  <c r="F204" i="1"/>
  <c r="G203" i="1"/>
  <c r="F203" i="1"/>
  <c r="G202" i="1"/>
  <c r="F202" i="1"/>
  <c r="G201" i="1"/>
  <c r="F201" i="1"/>
  <c r="G200" i="1"/>
  <c r="F200" i="1"/>
  <c r="G199" i="1"/>
  <c r="F199" i="1"/>
  <c r="G198" i="1"/>
  <c r="F198" i="1"/>
  <c r="G197" i="1"/>
  <c r="F197" i="1"/>
  <c r="G196" i="1"/>
  <c r="F196" i="1"/>
  <c r="G195" i="1"/>
  <c r="F195" i="1"/>
  <c r="G194" i="1"/>
  <c r="F194" i="1"/>
  <c r="G193" i="1"/>
  <c r="F193" i="1"/>
  <c r="G192" i="1"/>
  <c r="F192" i="1"/>
  <c r="G191" i="1"/>
  <c r="F191" i="1"/>
  <c r="G190" i="1"/>
  <c r="F190" i="1"/>
  <c r="L189" i="1"/>
  <c r="J189" i="1"/>
  <c r="H189" i="1"/>
  <c r="L188" i="1"/>
  <c r="J188" i="1"/>
  <c r="H188" i="1"/>
  <c r="L187" i="1"/>
  <c r="J187" i="1"/>
  <c r="H187" i="1"/>
  <c r="L186" i="1"/>
  <c r="J186" i="1"/>
  <c r="H186" i="1"/>
  <c r="L185" i="1"/>
  <c r="J185" i="1"/>
  <c r="H185" i="1"/>
  <c r="L184" i="1"/>
  <c r="J184" i="1"/>
  <c r="H184" i="1"/>
  <c r="L183" i="1"/>
  <c r="J183" i="1"/>
  <c r="H183" i="1"/>
  <c r="L182" i="1"/>
  <c r="J182" i="1"/>
  <c r="H182" i="1"/>
  <c r="L181" i="1"/>
  <c r="J181" i="1"/>
  <c r="H181" i="1"/>
  <c r="L180" i="1"/>
  <c r="J180" i="1"/>
  <c r="H180" i="1"/>
  <c r="L179" i="1"/>
  <c r="J179" i="1"/>
  <c r="H179" i="1"/>
  <c r="L178" i="1"/>
  <c r="J178" i="1"/>
  <c r="H178" i="1"/>
  <c r="G188" i="1"/>
  <c r="G186" i="1"/>
  <c r="G184" i="1"/>
  <c r="G182" i="1"/>
  <c r="G180" i="1"/>
  <c r="G178" i="1"/>
  <c r="G178" i="1" a="1"/>
  <c r="G189" i="1" s="1"/>
  <c r="G177" i="1"/>
  <c r="F177" i="1"/>
  <c r="G176" i="1"/>
  <c r="F176" i="1"/>
  <c r="E176" i="1" a="1"/>
  <c r="D176" i="1" a="1"/>
  <c r="D336" i="1" s="1"/>
  <c r="P174" i="1"/>
  <c r="O174" i="1"/>
  <c r="N174" i="1"/>
  <c r="L174" i="1"/>
  <c r="J174" i="1"/>
  <c r="H174" i="1"/>
  <c r="G174" i="1"/>
  <c r="E174" i="1"/>
  <c r="D174" i="1"/>
  <c r="P173" i="1"/>
  <c r="O173" i="1"/>
  <c r="N173" i="1"/>
  <c r="L173" i="1"/>
  <c r="J173" i="1"/>
  <c r="H173" i="1"/>
  <c r="G173" i="1"/>
  <c r="E173" i="1"/>
  <c r="D173" i="1"/>
  <c r="P172" i="1"/>
  <c r="O172" i="1"/>
  <c r="N172" i="1"/>
  <c r="L172" i="1"/>
  <c r="J172" i="1"/>
  <c r="H172" i="1"/>
  <c r="G172" i="1"/>
  <c r="E172" i="1"/>
  <c r="D172" i="1"/>
  <c r="P171" i="1"/>
  <c r="O171" i="1"/>
  <c r="N171" i="1"/>
  <c r="L171" i="1"/>
  <c r="J171" i="1"/>
  <c r="H171" i="1"/>
  <c r="G171" i="1"/>
  <c r="E171" i="1"/>
  <c r="D171" i="1"/>
  <c r="P170" i="1"/>
  <c r="O170" i="1"/>
  <c r="N170" i="1"/>
  <c r="G170" i="1"/>
  <c r="F170" i="1"/>
  <c r="E170" i="1"/>
  <c r="D170" i="1"/>
  <c r="C170" i="1"/>
  <c r="L168" i="1"/>
  <c r="J168" i="1"/>
  <c r="L167" i="1"/>
  <c r="J167" i="1"/>
  <c r="L166" i="1"/>
  <c r="J166" i="1"/>
  <c r="L165" i="1"/>
  <c r="J165" i="1"/>
  <c r="L164" i="1"/>
  <c r="J164" i="1"/>
  <c r="L163" i="1"/>
  <c r="J163" i="1"/>
  <c r="L162" i="1"/>
  <c r="J162" i="1"/>
  <c r="L161" i="1"/>
  <c r="J161" i="1"/>
  <c r="L160" i="1"/>
  <c r="J160" i="1"/>
  <c r="L159" i="1"/>
  <c r="J159" i="1"/>
  <c r="L158" i="1"/>
  <c r="J158" i="1"/>
  <c r="L157" i="1"/>
  <c r="J157" i="1"/>
  <c r="L156" i="1"/>
  <c r="J156" i="1"/>
  <c r="L155" i="1"/>
  <c r="J155" i="1"/>
  <c r="L154" i="1"/>
  <c r="J154" i="1"/>
  <c r="L153" i="1"/>
  <c r="J153" i="1"/>
  <c r="L152" i="1"/>
  <c r="J152" i="1"/>
  <c r="L151" i="1"/>
  <c r="J151" i="1"/>
  <c r="L150" i="1"/>
  <c r="J150" i="1"/>
  <c r="L149" i="1"/>
  <c r="J149" i="1"/>
  <c r="L148" i="1"/>
  <c r="J148" i="1"/>
  <c r="L147" i="1"/>
  <c r="J147" i="1"/>
  <c r="L146" i="1"/>
  <c r="J146" i="1"/>
  <c r="L145" i="1"/>
  <c r="J145" i="1"/>
  <c r="L144" i="1"/>
  <c r="J144" i="1"/>
  <c r="L143" i="1"/>
  <c r="J143" i="1"/>
  <c r="L142" i="1"/>
  <c r="J142" i="1"/>
  <c r="L141" i="1"/>
  <c r="J141" i="1"/>
  <c r="L140" i="1"/>
  <c r="J140" i="1"/>
  <c r="L139" i="1"/>
  <c r="J139" i="1"/>
  <c r="L138" i="1"/>
  <c r="J138" i="1"/>
  <c r="L137" i="1"/>
  <c r="J137" i="1"/>
  <c r="L136" i="1"/>
  <c r="J136" i="1"/>
  <c r="L135" i="1"/>
  <c r="J135" i="1"/>
  <c r="L134" i="1"/>
  <c r="J134" i="1"/>
  <c r="L133" i="1"/>
  <c r="J133" i="1"/>
  <c r="L132" i="1"/>
  <c r="J132" i="1"/>
  <c r="L131" i="1"/>
  <c r="J131" i="1"/>
  <c r="L130" i="1"/>
  <c r="J130" i="1"/>
  <c r="L129" i="1"/>
  <c r="J129" i="1"/>
  <c r="L128" i="1"/>
  <c r="J128" i="1"/>
  <c r="L127" i="1"/>
  <c r="J127" i="1"/>
  <c r="L126" i="1"/>
  <c r="J126" i="1"/>
  <c r="L125" i="1"/>
  <c r="J125" i="1"/>
  <c r="L124" i="1"/>
  <c r="J124" i="1"/>
  <c r="L123" i="1"/>
  <c r="J123" i="1"/>
  <c r="L122" i="1"/>
  <c r="J122" i="1"/>
  <c r="L121" i="1"/>
  <c r="J121" i="1"/>
  <c r="L120" i="1"/>
  <c r="J120" i="1"/>
  <c r="L119" i="1"/>
  <c r="J119" i="1"/>
  <c r="L118" i="1"/>
  <c r="J118" i="1"/>
  <c r="L117" i="1"/>
  <c r="J117" i="1"/>
  <c r="L116" i="1"/>
  <c r="J116" i="1"/>
  <c r="L115" i="1"/>
  <c r="J115" i="1"/>
  <c r="L114" i="1"/>
  <c r="J114" i="1"/>
  <c r="L113" i="1"/>
  <c r="J113" i="1"/>
  <c r="L112" i="1"/>
  <c r="J112" i="1"/>
  <c r="L111" i="1"/>
  <c r="J111" i="1"/>
  <c r="L110" i="1"/>
  <c r="J110" i="1"/>
  <c r="L109" i="1"/>
  <c r="J109" i="1"/>
  <c r="L108" i="1"/>
  <c r="J108" i="1"/>
  <c r="L107" i="1"/>
  <c r="J107" i="1"/>
  <c r="L106" i="1"/>
  <c r="J106" i="1"/>
  <c r="L105" i="1"/>
  <c r="J105" i="1"/>
  <c r="L104" i="1"/>
  <c r="J104" i="1"/>
  <c r="L103" i="1"/>
  <c r="J103" i="1"/>
  <c r="L102" i="1"/>
  <c r="J102" i="1"/>
  <c r="L101" i="1"/>
  <c r="J101" i="1"/>
  <c r="L100" i="1"/>
  <c r="J100" i="1"/>
  <c r="L99" i="1"/>
  <c r="J99" i="1"/>
  <c r="L98" i="1"/>
  <c r="J98" i="1"/>
  <c r="L97" i="1"/>
  <c r="J97" i="1"/>
  <c r="L96" i="1"/>
  <c r="J96" i="1"/>
  <c r="L95" i="1"/>
  <c r="J95" i="1"/>
  <c r="L94" i="1"/>
  <c r="J94" i="1"/>
  <c r="L93" i="1"/>
  <c r="J93" i="1"/>
  <c r="L92" i="1"/>
  <c r="J92" i="1"/>
  <c r="L91" i="1"/>
  <c r="J91" i="1"/>
  <c r="L90" i="1"/>
  <c r="J90" i="1"/>
  <c r="L89" i="1"/>
  <c r="J89" i="1"/>
  <c r="L88" i="1"/>
  <c r="J88" i="1"/>
  <c r="L87" i="1"/>
  <c r="J87" i="1"/>
  <c r="L86" i="1"/>
  <c r="J86" i="1"/>
  <c r="L85" i="1"/>
  <c r="J85" i="1"/>
  <c r="L84" i="1"/>
  <c r="J84" i="1"/>
  <c r="L83" i="1"/>
  <c r="J83" i="1"/>
  <c r="L82" i="1"/>
  <c r="J82" i="1"/>
  <c r="L81" i="1"/>
  <c r="J81" i="1"/>
  <c r="L80" i="1"/>
  <c r="J80" i="1"/>
  <c r="L79" i="1"/>
  <c r="J79" i="1"/>
  <c r="L78" i="1"/>
  <c r="J78" i="1"/>
  <c r="L77" i="1"/>
  <c r="J77" i="1"/>
  <c r="L76" i="1"/>
  <c r="J76" i="1"/>
  <c r="L75" i="1"/>
  <c r="J75" i="1"/>
  <c r="L74" i="1"/>
  <c r="J74" i="1"/>
  <c r="L73" i="1"/>
  <c r="J73" i="1"/>
  <c r="L72" i="1"/>
  <c r="J72" i="1"/>
  <c r="L71" i="1"/>
  <c r="J71" i="1"/>
  <c r="L70" i="1"/>
  <c r="J70" i="1"/>
  <c r="L69" i="1"/>
  <c r="J69" i="1"/>
  <c r="H69" i="1"/>
  <c r="L68" i="1"/>
  <c r="J68" i="1"/>
  <c r="L67" i="1"/>
  <c r="J67" i="1"/>
  <c r="L66" i="1"/>
  <c r="J66" i="1"/>
  <c r="H66" i="1"/>
  <c r="L65" i="1"/>
  <c r="J65" i="1"/>
  <c r="L64" i="1"/>
  <c r="J64" i="1"/>
  <c r="L63" i="1"/>
  <c r="J63" i="1"/>
  <c r="L62" i="1"/>
  <c r="J62" i="1"/>
  <c r="H62" i="1"/>
  <c r="L61" i="1"/>
  <c r="J61" i="1"/>
  <c r="H61" i="1"/>
  <c r="L60" i="1"/>
  <c r="J60" i="1"/>
  <c r="H60" i="1"/>
  <c r="L59" i="1"/>
  <c r="J59" i="1"/>
  <c r="H59" i="1"/>
  <c r="L58" i="1"/>
  <c r="J58" i="1"/>
  <c r="H58" i="1"/>
  <c r="L57" i="1"/>
  <c r="J57" i="1"/>
  <c r="H57" i="1"/>
  <c r="L56" i="1"/>
  <c r="J56" i="1"/>
  <c r="H56" i="1"/>
  <c r="P55" i="1" a="1"/>
  <c r="N167" i="1"/>
  <c r="N165" i="1"/>
  <c r="N163" i="1"/>
  <c r="N161" i="1"/>
  <c r="N159" i="1"/>
  <c r="N157" i="1"/>
  <c r="N155" i="1"/>
  <c r="N153" i="1"/>
  <c r="N151" i="1"/>
  <c r="N149" i="1"/>
  <c r="N147" i="1"/>
  <c r="N145" i="1"/>
  <c r="N143" i="1"/>
  <c r="N141" i="1"/>
  <c r="N139" i="1"/>
  <c r="N137" i="1"/>
  <c r="N135" i="1"/>
  <c r="N133" i="1"/>
  <c r="N131" i="1"/>
  <c r="N129" i="1"/>
  <c r="N127" i="1"/>
  <c r="N125" i="1"/>
  <c r="N123" i="1"/>
  <c r="N121" i="1"/>
  <c r="N119" i="1"/>
  <c r="N117" i="1"/>
  <c r="N115" i="1"/>
  <c r="N113" i="1"/>
  <c r="N111" i="1"/>
  <c r="N109" i="1"/>
  <c r="N107" i="1"/>
  <c r="N105" i="1"/>
  <c r="N103" i="1"/>
  <c r="N101" i="1"/>
  <c r="N99" i="1"/>
  <c r="N97" i="1"/>
  <c r="N95" i="1"/>
  <c r="N93" i="1"/>
  <c r="N91" i="1"/>
  <c r="N89" i="1"/>
  <c r="N87" i="1"/>
  <c r="N85" i="1"/>
  <c r="N83" i="1"/>
  <c r="N81" i="1"/>
  <c r="N79" i="1"/>
  <c r="N77" i="1"/>
  <c r="N75" i="1"/>
  <c r="N73" i="1"/>
  <c r="N71" i="1"/>
  <c r="N69" i="1"/>
  <c r="N67" i="1"/>
  <c r="N65" i="1"/>
  <c r="N63" i="1"/>
  <c r="N61" i="1"/>
  <c r="N59" i="1"/>
  <c r="N57" i="1"/>
  <c r="N55" i="1"/>
  <c r="N55" i="1" a="1"/>
  <c r="N168" i="1" s="1"/>
  <c r="L55" i="1"/>
  <c r="J55" i="1"/>
  <c r="H55" i="1"/>
  <c r="G55" i="1" a="1"/>
  <c r="G167" i="1" s="1"/>
  <c r="D167" i="1"/>
  <c r="D165" i="1"/>
  <c r="D163" i="1"/>
  <c r="D161" i="1"/>
  <c r="D159" i="1"/>
  <c r="D157" i="1"/>
  <c r="D155" i="1"/>
  <c r="D153" i="1"/>
  <c r="D151" i="1"/>
  <c r="D149" i="1"/>
  <c r="D147" i="1"/>
  <c r="D145" i="1"/>
  <c r="D143" i="1"/>
  <c r="D141" i="1"/>
  <c r="D139" i="1"/>
  <c r="D137" i="1"/>
  <c r="D135" i="1"/>
  <c r="D133" i="1"/>
  <c r="D131" i="1"/>
  <c r="D129" i="1"/>
  <c r="D127" i="1"/>
  <c r="D125" i="1"/>
  <c r="D123" i="1"/>
  <c r="D121" i="1"/>
  <c r="D119" i="1"/>
  <c r="D117" i="1"/>
  <c r="D115" i="1"/>
  <c r="D113" i="1"/>
  <c r="D111" i="1"/>
  <c r="D109" i="1"/>
  <c r="D107" i="1"/>
  <c r="D105" i="1"/>
  <c r="D103" i="1"/>
  <c r="D101" i="1"/>
  <c r="D99" i="1"/>
  <c r="D97" i="1"/>
  <c r="D95" i="1"/>
  <c r="D93" i="1"/>
  <c r="D91" i="1"/>
  <c r="D89" i="1"/>
  <c r="D87" i="1"/>
  <c r="D85" i="1"/>
  <c r="D83" i="1"/>
  <c r="D81" i="1"/>
  <c r="D79" i="1"/>
  <c r="D77" i="1"/>
  <c r="D75" i="1"/>
  <c r="D73" i="1"/>
  <c r="D71" i="1"/>
  <c r="D69" i="1"/>
  <c r="D67" i="1"/>
  <c r="D65" i="1"/>
  <c r="D63" i="1"/>
  <c r="D61" i="1"/>
  <c r="D59" i="1"/>
  <c r="D57" i="1"/>
  <c r="D55" i="1"/>
  <c r="D55" i="1" a="1"/>
  <c r="D168" i="1" s="1"/>
  <c r="P54" i="1"/>
  <c r="N54" i="1"/>
  <c r="G54" i="1"/>
  <c r="F54" i="1"/>
  <c r="D54" i="1"/>
  <c r="C54" i="1"/>
  <c r="P53" i="1"/>
  <c r="N53" i="1"/>
  <c r="G53" i="1"/>
  <c r="F53" i="1"/>
  <c r="D53" i="1"/>
  <c r="C53" i="1"/>
  <c r="P52" i="1"/>
  <c r="N52" i="1"/>
  <c r="G52" i="1"/>
  <c r="F52" i="1"/>
  <c r="D52" i="1"/>
  <c r="C52" i="1"/>
  <c r="P51" i="1"/>
  <c r="N51" i="1"/>
  <c r="G51" i="1"/>
  <c r="F51" i="1"/>
  <c r="D51" i="1"/>
  <c r="C51" i="1"/>
  <c r="P50" i="1"/>
  <c r="N50" i="1"/>
  <c r="G50" i="1"/>
  <c r="F50" i="1"/>
  <c r="D50" i="1"/>
  <c r="C50" i="1"/>
  <c r="P49" i="1"/>
  <c r="N49" i="1"/>
  <c r="G49" i="1"/>
  <c r="F49" i="1"/>
  <c r="D49" i="1"/>
  <c r="C49" i="1"/>
  <c r="P48" i="1"/>
  <c r="N48" i="1"/>
  <c r="G48" i="1"/>
  <c r="F48" i="1"/>
  <c r="D48" i="1"/>
  <c r="C48" i="1"/>
  <c r="P47" i="1"/>
  <c r="N47" i="1"/>
  <c r="G47" i="1"/>
  <c r="F47" i="1"/>
  <c r="D47" i="1"/>
  <c r="C47" i="1"/>
  <c r="P46" i="1"/>
  <c r="N46" i="1"/>
  <c r="G46" i="1"/>
  <c r="F46" i="1"/>
  <c r="D46" i="1"/>
  <c r="C46" i="1"/>
  <c r="P45" i="1"/>
  <c r="N45" i="1"/>
  <c r="G45" i="1"/>
  <c r="F45" i="1"/>
  <c r="D45" i="1"/>
  <c r="C45" i="1"/>
  <c r="P44" i="1"/>
  <c r="N44" i="1"/>
  <c r="G44" i="1"/>
  <c r="F44" i="1"/>
  <c r="D44" i="1"/>
  <c r="C44" i="1"/>
  <c r="P43" i="1"/>
  <c r="N43" i="1"/>
  <c r="G43" i="1"/>
  <c r="F43" i="1"/>
  <c r="D43" i="1"/>
  <c r="C43" i="1"/>
  <c r="P42" i="1"/>
  <c r="N42" i="1"/>
  <c r="G42" i="1"/>
  <c r="F42" i="1"/>
  <c r="D42" i="1"/>
  <c r="C42" i="1"/>
  <c r="P41" i="1"/>
  <c r="N41" i="1"/>
  <c r="G41" i="1"/>
  <c r="F41" i="1"/>
  <c r="D41" i="1"/>
  <c r="C41" i="1"/>
  <c r="P40" i="1"/>
  <c r="N40" i="1"/>
  <c r="G40" i="1"/>
  <c r="F40" i="1"/>
  <c r="D40" i="1"/>
  <c r="C40" i="1"/>
  <c r="P39" i="1"/>
  <c r="N39" i="1"/>
  <c r="G39" i="1"/>
  <c r="F39" i="1"/>
  <c r="D39" i="1"/>
  <c r="C39" i="1"/>
  <c r="P38" i="1"/>
  <c r="N38" i="1"/>
  <c r="G38" i="1"/>
  <c r="F38" i="1"/>
  <c r="D38" i="1"/>
  <c r="C38" i="1"/>
  <c r="P37" i="1"/>
  <c r="N37" i="1"/>
  <c r="G37" i="1"/>
  <c r="F37" i="1"/>
  <c r="D37" i="1"/>
  <c r="C37" i="1"/>
  <c r="P36" i="1"/>
  <c r="N36" i="1"/>
  <c r="G36" i="1"/>
  <c r="F36" i="1"/>
  <c r="D36" i="1"/>
  <c r="C36" i="1"/>
  <c r="P35" i="1"/>
  <c r="N35" i="1"/>
  <c r="G35" i="1"/>
  <c r="F35" i="1"/>
  <c r="D35" i="1"/>
  <c r="C35" i="1"/>
  <c r="P34" i="1"/>
  <c r="N34" i="1"/>
  <c r="G34" i="1"/>
  <c r="F34" i="1"/>
  <c r="D34" i="1"/>
  <c r="C34" i="1"/>
  <c r="P33" i="1"/>
  <c r="N33" i="1"/>
  <c r="G33" i="1"/>
  <c r="F33" i="1"/>
  <c r="D33" i="1"/>
  <c r="C33" i="1"/>
  <c r="P32" i="1"/>
  <c r="N32" i="1"/>
  <c r="G32" i="1"/>
  <c r="F32" i="1"/>
  <c r="D32" i="1"/>
  <c r="C32" i="1"/>
  <c r="P31" i="1"/>
  <c r="N31" i="1"/>
  <c r="G31" i="1"/>
  <c r="F31" i="1"/>
  <c r="D31" i="1"/>
  <c r="C31" i="1"/>
  <c r="P30" i="1"/>
  <c r="N30" i="1"/>
  <c r="G30" i="1"/>
  <c r="F30" i="1"/>
  <c r="D30" i="1"/>
  <c r="C30" i="1"/>
  <c r="P29" i="1"/>
  <c r="N29" i="1"/>
  <c r="G29" i="1"/>
  <c r="F29" i="1"/>
  <c r="D29" i="1"/>
  <c r="C29" i="1"/>
  <c r="P28" i="1"/>
  <c r="N28" i="1"/>
  <c r="G28" i="1"/>
  <c r="F28" i="1"/>
  <c r="D28" i="1"/>
  <c r="C28" i="1"/>
  <c r="P27" i="1"/>
  <c r="N27" i="1"/>
  <c r="G27" i="1"/>
  <c r="F27" i="1"/>
  <c r="D27" i="1"/>
  <c r="C27" i="1"/>
  <c r="P26" i="1"/>
  <c r="N26" i="1"/>
  <c r="G26" i="1"/>
  <c r="F26" i="1"/>
  <c r="D26" i="1"/>
  <c r="C26" i="1"/>
  <c r="P25" i="1"/>
  <c r="N25" i="1"/>
  <c r="G25" i="1"/>
  <c r="F25" i="1"/>
  <c r="D25" i="1"/>
  <c r="C25" i="1"/>
  <c r="P24" i="1"/>
  <c r="N24" i="1"/>
  <c r="G24" i="1"/>
  <c r="F24" i="1"/>
  <c r="D24" i="1"/>
  <c r="C24" i="1"/>
  <c r="P23" i="1"/>
  <c r="N23" i="1"/>
  <c r="G23" i="1"/>
  <c r="F23" i="1"/>
  <c r="D23" i="1"/>
  <c r="C23" i="1"/>
  <c r="P22" i="1"/>
  <c r="N22" i="1"/>
  <c r="G22" i="1"/>
  <c r="F22" i="1"/>
  <c r="D22" i="1"/>
  <c r="C22" i="1"/>
  <c r="N21" i="1"/>
  <c r="L21" i="1"/>
  <c r="J21" i="1"/>
  <c r="H21" i="1"/>
  <c r="D21" i="1"/>
  <c r="N20" i="1"/>
  <c r="L20" i="1"/>
  <c r="J20" i="1"/>
  <c r="H20" i="1"/>
  <c r="D20" i="1"/>
  <c r="N19" i="1"/>
  <c r="L19" i="1"/>
  <c r="J19" i="1"/>
  <c r="H19" i="1"/>
  <c r="D19" i="1"/>
  <c r="N18" i="1"/>
  <c r="L18" i="1"/>
  <c r="J18" i="1"/>
  <c r="H18" i="1"/>
  <c r="D18" i="1"/>
  <c r="N17" i="1"/>
  <c r="L17" i="1"/>
  <c r="J17" i="1"/>
  <c r="H17" i="1"/>
  <c r="D17" i="1"/>
  <c r="N16" i="1"/>
  <c r="L16" i="1"/>
  <c r="J16" i="1"/>
  <c r="H16" i="1"/>
  <c r="D16" i="1"/>
  <c r="N15" i="1"/>
  <c r="L15" i="1"/>
  <c r="J15" i="1"/>
  <c r="H15" i="1"/>
  <c r="D15" i="1"/>
  <c r="N14" i="1"/>
  <c r="L14" i="1"/>
  <c r="J14" i="1"/>
  <c r="H14" i="1"/>
  <c r="D14" i="1"/>
  <c r="N13" i="1"/>
  <c r="L13" i="1"/>
  <c r="J13" i="1"/>
  <c r="H13" i="1"/>
  <c r="D13" i="1"/>
  <c r="N12" i="1"/>
  <c r="L12" i="1"/>
  <c r="J12" i="1"/>
  <c r="H12" i="1"/>
  <c r="D12" i="1"/>
  <c r="N11" i="1"/>
  <c r="L11" i="1"/>
  <c r="D11" i="1"/>
  <c r="P10" i="1" a="1"/>
  <c r="P21" i="1" s="1"/>
  <c r="N10" i="1"/>
  <c r="L10" i="1"/>
  <c r="J10" i="1"/>
  <c r="H10" i="1"/>
  <c r="G10" i="1" a="1"/>
  <c r="G21" i="1" s="1"/>
  <c r="D10" i="1"/>
  <c r="P9" i="1"/>
  <c r="N9" i="1"/>
  <c r="G9" i="1"/>
  <c r="F9" i="1"/>
  <c r="D9" i="1"/>
  <c r="C9" i="1"/>
  <c r="P8" i="1"/>
  <c r="O8" i="1" a="1"/>
  <c r="O167" i="1" s="1"/>
  <c r="N8" i="1"/>
  <c r="G8" i="1"/>
  <c r="F8" i="1"/>
  <c r="E136" i="1"/>
  <c r="E134" i="1"/>
  <c r="E132" i="1"/>
  <c r="E130" i="1"/>
  <c r="E128" i="1"/>
  <c r="E126" i="1"/>
  <c r="E124" i="1"/>
  <c r="E122" i="1"/>
  <c r="E120" i="1"/>
  <c r="E118" i="1"/>
  <c r="E116" i="1"/>
  <c r="E114" i="1"/>
  <c r="E112" i="1"/>
  <c r="E110" i="1"/>
  <c r="E108" i="1"/>
  <c r="E106" i="1"/>
  <c r="E104" i="1"/>
  <c r="E102" i="1"/>
  <c r="E100" i="1"/>
  <c r="E98" i="1"/>
  <c r="E96" i="1"/>
  <c r="E94" i="1"/>
  <c r="E92" i="1"/>
  <c r="E90" i="1"/>
  <c r="E88" i="1"/>
  <c r="E86" i="1"/>
  <c r="E84" i="1"/>
  <c r="E82" i="1"/>
  <c r="E80" i="1"/>
  <c r="E78" i="1"/>
  <c r="E76" i="1"/>
  <c r="E74" i="1"/>
  <c r="E72" i="1"/>
  <c r="E70" i="1"/>
  <c r="E68" i="1"/>
  <c r="E66" i="1"/>
  <c r="E64" i="1"/>
  <c r="E62" i="1"/>
  <c r="E60" i="1"/>
  <c r="E58" i="1"/>
  <c r="E56" i="1"/>
  <c r="E54" i="1"/>
  <c r="E52" i="1"/>
  <c r="E50" i="1"/>
  <c r="E48" i="1"/>
  <c r="E46" i="1"/>
  <c r="E44" i="1"/>
  <c r="E42" i="1"/>
  <c r="E40" i="1"/>
  <c r="E38" i="1"/>
  <c r="E36" i="1"/>
  <c r="E34" i="1"/>
  <c r="E32" i="1"/>
  <c r="E30" i="1"/>
  <c r="E28" i="1"/>
  <c r="E26" i="1"/>
  <c r="E24" i="1"/>
  <c r="E22" i="1"/>
  <c r="E20" i="1"/>
  <c r="E18" i="1"/>
  <c r="E16" i="1"/>
  <c r="E14" i="1"/>
  <c r="E12" i="1"/>
  <c r="E10" i="1"/>
  <c r="E8" i="1"/>
  <c r="E8" i="1" a="1"/>
  <c r="E168" i="1" s="1"/>
  <c r="D8" i="1"/>
  <c r="C8" i="1"/>
  <c r="E9" i="1" l="1"/>
  <c r="E11" i="1"/>
  <c r="E13" i="1"/>
  <c r="E15" i="1"/>
  <c r="E17" i="1"/>
  <c r="E19" i="1"/>
  <c r="E21" i="1"/>
  <c r="E23" i="1"/>
  <c r="E25" i="1"/>
  <c r="E27" i="1"/>
  <c r="E29" i="1"/>
  <c r="E31" i="1"/>
  <c r="E33" i="1"/>
  <c r="E35" i="1"/>
  <c r="E37" i="1"/>
  <c r="E39" i="1"/>
  <c r="E41" i="1"/>
  <c r="K41" i="1" s="1"/>
  <c r="M41" i="1" s="1"/>
  <c r="E43" i="1"/>
  <c r="E45" i="1"/>
  <c r="K45" i="1" s="1"/>
  <c r="E47" i="1"/>
  <c r="E49" i="1"/>
  <c r="K49" i="1" s="1"/>
  <c r="M49" i="1" s="1"/>
  <c r="E51" i="1"/>
  <c r="E53" i="1"/>
  <c r="K53" i="1" s="1"/>
  <c r="E55" i="1"/>
  <c r="E57" i="1"/>
  <c r="E59" i="1"/>
  <c r="E61" i="1"/>
  <c r="E63" i="1"/>
  <c r="E65" i="1"/>
  <c r="E67" i="1"/>
  <c r="E69" i="1"/>
  <c r="E71" i="1"/>
  <c r="E73" i="1"/>
  <c r="E75" i="1"/>
  <c r="E77" i="1"/>
  <c r="E79" i="1"/>
  <c r="E81" i="1"/>
  <c r="E83" i="1"/>
  <c r="E85" i="1"/>
  <c r="E87" i="1"/>
  <c r="E89" i="1"/>
  <c r="E91" i="1"/>
  <c r="E93" i="1"/>
  <c r="E95" i="1"/>
  <c r="E97" i="1"/>
  <c r="E99" i="1"/>
  <c r="E101" i="1"/>
  <c r="E103" i="1"/>
  <c r="E105" i="1"/>
  <c r="E107" i="1"/>
  <c r="E109" i="1"/>
  <c r="E111" i="1"/>
  <c r="E113" i="1"/>
  <c r="E115" i="1"/>
  <c r="E117" i="1"/>
  <c r="E119" i="1"/>
  <c r="E121" i="1"/>
  <c r="E123" i="1"/>
  <c r="E125" i="1"/>
  <c r="E127" i="1"/>
  <c r="E129" i="1"/>
  <c r="E131" i="1"/>
  <c r="E133" i="1"/>
  <c r="E135" i="1"/>
  <c r="E137" i="1"/>
  <c r="E139" i="1"/>
  <c r="E141" i="1"/>
  <c r="E143" i="1"/>
  <c r="E145" i="1"/>
  <c r="E147" i="1"/>
  <c r="E149" i="1"/>
  <c r="E151" i="1"/>
  <c r="E153" i="1"/>
  <c r="E155" i="1"/>
  <c r="E157" i="1"/>
  <c r="E159" i="1"/>
  <c r="E161" i="1"/>
  <c r="E163" i="1"/>
  <c r="E165" i="1"/>
  <c r="E167" i="1"/>
  <c r="H8" i="1"/>
  <c r="O8" i="1"/>
  <c r="O10" i="1"/>
  <c r="R10" i="1" s="1"/>
  <c r="O12" i="1"/>
  <c r="Q12" i="1" s="1"/>
  <c r="O14" i="1"/>
  <c r="O16" i="1"/>
  <c r="O18" i="1"/>
  <c r="O20" i="1"/>
  <c r="O22" i="1"/>
  <c r="O24" i="1"/>
  <c r="O26" i="1"/>
  <c r="O28" i="1"/>
  <c r="O30" i="1"/>
  <c r="O32" i="1"/>
  <c r="O34" i="1"/>
  <c r="O36" i="1"/>
  <c r="O38" i="1"/>
  <c r="O40" i="1"/>
  <c r="O42" i="1"/>
  <c r="O44" i="1"/>
  <c r="O46" i="1"/>
  <c r="S46" i="1" s="1"/>
  <c r="O48" i="1"/>
  <c r="O50" i="1"/>
  <c r="O52" i="1"/>
  <c r="O54" i="1"/>
  <c r="S54" i="1" s="1"/>
  <c r="O56" i="1"/>
  <c r="O58" i="1"/>
  <c r="O60" i="1"/>
  <c r="O62" i="1"/>
  <c r="O64" i="1"/>
  <c r="O66" i="1"/>
  <c r="O68" i="1"/>
  <c r="O70" i="1"/>
  <c r="O72" i="1"/>
  <c r="O74" i="1"/>
  <c r="O76" i="1"/>
  <c r="O78" i="1"/>
  <c r="O80" i="1"/>
  <c r="O82" i="1"/>
  <c r="O84" i="1"/>
  <c r="O86" i="1"/>
  <c r="O88" i="1"/>
  <c r="O90" i="1"/>
  <c r="O92" i="1"/>
  <c r="O94" i="1"/>
  <c r="O96" i="1"/>
  <c r="O98" i="1"/>
  <c r="O100" i="1"/>
  <c r="O102" i="1"/>
  <c r="O104" i="1"/>
  <c r="O106" i="1"/>
  <c r="O108" i="1"/>
  <c r="O110" i="1"/>
  <c r="O112" i="1"/>
  <c r="O114" i="1"/>
  <c r="O116" i="1"/>
  <c r="O118" i="1"/>
  <c r="O120" i="1"/>
  <c r="O122" i="1"/>
  <c r="O124" i="1"/>
  <c r="O126" i="1"/>
  <c r="O128" i="1"/>
  <c r="O130" i="1"/>
  <c r="O132" i="1"/>
  <c r="O134" i="1"/>
  <c r="O136" i="1"/>
  <c r="O138" i="1"/>
  <c r="O140" i="1"/>
  <c r="O142" i="1"/>
  <c r="O144" i="1"/>
  <c r="O146" i="1"/>
  <c r="O148" i="1"/>
  <c r="O150" i="1"/>
  <c r="O152" i="1"/>
  <c r="O154" i="1"/>
  <c r="O156" i="1"/>
  <c r="O158" i="1"/>
  <c r="O160" i="1"/>
  <c r="O162" i="1"/>
  <c r="O164" i="1"/>
  <c r="O166" i="1"/>
  <c r="O168" i="1"/>
  <c r="G10" i="1"/>
  <c r="G12" i="1"/>
  <c r="G14" i="1"/>
  <c r="G16" i="1"/>
  <c r="G18" i="1"/>
  <c r="G20" i="1"/>
  <c r="P10" i="1"/>
  <c r="S10" i="1" s="1"/>
  <c r="P12" i="1"/>
  <c r="P14" i="1"/>
  <c r="P16" i="1"/>
  <c r="P18" i="1"/>
  <c r="P20" i="1"/>
  <c r="Q10" i="1"/>
  <c r="H22" i="1"/>
  <c r="L22" i="1" s="1"/>
  <c r="J22" i="1"/>
  <c r="Q22" i="1"/>
  <c r="I23" i="1"/>
  <c r="K23" i="1" s="1"/>
  <c r="H24" i="1"/>
  <c r="L24" i="1" s="1"/>
  <c r="J24" i="1"/>
  <c r="I25" i="1"/>
  <c r="K25" i="1" s="1"/>
  <c r="H26" i="1"/>
  <c r="L26" i="1" s="1"/>
  <c r="J26" i="1"/>
  <c r="Q26" i="1"/>
  <c r="I27" i="1"/>
  <c r="K27" i="1" s="1"/>
  <c r="H28" i="1"/>
  <c r="L28" i="1" s="1"/>
  <c r="J28" i="1"/>
  <c r="Q28" i="1"/>
  <c r="I29" i="1"/>
  <c r="K29" i="1" s="1"/>
  <c r="H30" i="1"/>
  <c r="L30" i="1" s="1"/>
  <c r="J30" i="1"/>
  <c r="Q30" i="1"/>
  <c r="I31" i="1"/>
  <c r="K31" i="1" s="1"/>
  <c r="H32" i="1"/>
  <c r="L32" i="1" s="1"/>
  <c r="J32" i="1"/>
  <c r="Q32" i="1"/>
  <c r="I33" i="1"/>
  <c r="K33" i="1" s="1"/>
  <c r="H34" i="1"/>
  <c r="L34" i="1" s="1"/>
  <c r="J34" i="1"/>
  <c r="Q34" i="1"/>
  <c r="I35" i="1"/>
  <c r="K35" i="1" s="1"/>
  <c r="H36" i="1"/>
  <c r="L36" i="1" s="1"/>
  <c r="J36" i="1"/>
  <c r="Q36" i="1"/>
  <c r="I37" i="1"/>
  <c r="K37" i="1" s="1"/>
  <c r="H38" i="1"/>
  <c r="L38" i="1" s="1"/>
  <c r="J38" i="1"/>
  <c r="Q38" i="1"/>
  <c r="I39" i="1"/>
  <c r="R40" i="1"/>
  <c r="Q40" i="1"/>
  <c r="I41" i="1"/>
  <c r="H42" i="1"/>
  <c r="J42" i="1" s="1"/>
  <c r="Q44" i="1"/>
  <c r="R44" i="1" s="1"/>
  <c r="I45" i="1"/>
  <c r="M45" i="1" s="1"/>
  <c r="H46" i="1"/>
  <c r="R48" i="1"/>
  <c r="Q48" i="1"/>
  <c r="I49" i="1"/>
  <c r="H50" i="1"/>
  <c r="J50" i="1" s="1"/>
  <c r="Q52" i="1"/>
  <c r="R52" i="1" s="1"/>
  <c r="I53" i="1"/>
  <c r="M53" i="1" s="1"/>
  <c r="H54" i="1"/>
  <c r="E138" i="1"/>
  <c r="E140" i="1"/>
  <c r="E142" i="1"/>
  <c r="E144" i="1"/>
  <c r="E146" i="1"/>
  <c r="E148" i="1"/>
  <c r="E150" i="1"/>
  <c r="E152" i="1"/>
  <c r="E154" i="1"/>
  <c r="E156" i="1"/>
  <c r="E158" i="1"/>
  <c r="E160" i="1"/>
  <c r="E162" i="1"/>
  <c r="E164" i="1"/>
  <c r="E166" i="1"/>
  <c r="I8" i="1"/>
  <c r="O9" i="1"/>
  <c r="O11" i="1"/>
  <c r="O13" i="1"/>
  <c r="O15" i="1"/>
  <c r="O17" i="1"/>
  <c r="O19" i="1"/>
  <c r="O21" i="1"/>
  <c r="O23" i="1"/>
  <c r="R23" i="1" s="1"/>
  <c r="O25" i="1"/>
  <c r="O27" i="1"/>
  <c r="R27" i="1" s="1"/>
  <c r="O29" i="1"/>
  <c r="O31" i="1"/>
  <c r="R31" i="1" s="1"/>
  <c r="O33" i="1"/>
  <c r="R33" i="1" s="1"/>
  <c r="O35" i="1"/>
  <c r="R35" i="1" s="1"/>
  <c r="O37" i="1"/>
  <c r="R37" i="1" s="1"/>
  <c r="O39" i="1"/>
  <c r="O41" i="1"/>
  <c r="O43" i="1"/>
  <c r="O45" i="1"/>
  <c r="O47" i="1"/>
  <c r="O49" i="1"/>
  <c r="O51" i="1"/>
  <c r="O53" i="1"/>
  <c r="O55" i="1"/>
  <c r="O57" i="1"/>
  <c r="O59" i="1"/>
  <c r="O61" i="1"/>
  <c r="O63" i="1"/>
  <c r="O65" i="1"/>
  <c r="O67" i="1"/>
  <c r="O69" i="1"/>
  <c r="O71" i="1"/>
  <c r="O73" i="1"/>
  <c r="O75" i="1"/>
  <c r="O77" i="1"/>
  <c r="O79" i="1"/>
  <c r="O81" i="1"/>
  <c r="O83" i="1"/>
  <c r="O85" i="1"/>
  <c r="O87" i="1"/>
  <c r="O89" i="1"/>
  <c r="O91" i="1"/>
  <c r="O93" i="1"/>
  <c r="O95" i="1"/>
  <c r="O97" i="1"/>
  <c r="O99" i="1"/>
  <c r="O101" i="1"/>
  <c r="O103" i="1"/>
  <c r="O105" i="1"/>
  <c r="O107" i="1"/>
  <c r="O109" i="1"/>
  <c r="O111" i="1"/>
  <c r="O113" i="1"/>
  <c r="O115" i="1"/>
  <c r="O117" i="1"/>
  <c r="O119" i="1"/>
  <c r="O121" i="1"/>
  <c r="O123" i="1"/>
  <c r="O125" i="1"/>
  <c r="O127" i="1"/>
  <c r="O129" i="1"/>
  <c r="O131" i="1"/>
  <c r="O133" i="1"/>
  <c r="O135" i="1"/>
  <c r="O137" i="1"/>
  <c r="O139" i="1"/>
  <c r="O141" i="1"/>
  <c r="O143" i="1"/>
  <c r="O145" i="1"/>
  <c r="O147" i="1"/>
  <c r="O149" i="1"/>
  <c r="O151" i="1"/>
  <c r="O153" i="1"/>
  <c r="O155" i="1"/>
  <c r="O157" i="1"/>
  <c r="O159" i="1"/>
  <c r="O161" i="1"/>
  <c r="O163" i="1"/>
  <c r="O165" i="1"/>
  <c r="H9" i="1"/>
  <c r="J9" i="1"/>
  <c r="G11" i="1"/>
  <c r="G13" i="1"/>
  <c r="G15" i="1"/>
  <c r="G17" i="1"/>
  <c r="G19" i="1"/>
  <c r="P11" i="1"/>
  <c r="P13" i="1"/>
  <c r="P15" i="1"/>
  <c r="P17" i="1"/>
  <c r="P19" i="1"/>
  <c r="I22" i="1"/>
  <c r="H23" i="1"/>
  <c r="J23" i="1" s="1"/>
  <c r="Q23" i="1"/>
  <c r="I24" i="1"/>
  <c r="M24" i="1" s="1"/>
  <c r="K24" i="1"/>
  <c r="H25" i="1"/>
  <c r="J25" i="1"/>
  <c r="I26" i="1"/>
  <c r="H27" i="1"/>
  <c r="J27" i="1" s="1"/>
  <c r="Q27" i="1"/>
  <c r="I28" i="1"/>
  <c r="M28" i="1" s="1"/>
  <c r="K28" i="1"/>
  <c r="H29" i="1"/>
  <c r="J29" i="1"/>
  <c r="I30" i="1"/>
  <c r="H31" i="1"/>
  <c r="Q31" i="1"/>
  <c r="I32" i="1"/>
  <c r="M32" i="1" s="1"/>
  <c r="K32" i="1"/>
  <c r="H33" i="1"/>
  <c r="J33" i="1"/>
  <c r="Q33" i="1"/>
  <c r="I34" i="1"/>
  <c r="H35" i="1"/>
  <c r="Q35" i="1"/>
  <c r="I36" i="1"/>
  <c r="M36" i="1" s="1"/>
  <c r="K36" i="1"/>
  <c r="H37" i="1"/>
  <c r="J37" i="1"/>
  <c r="Q37" i="1"/>
  <c r="I38" i="1"/>
  <c r="H39" i="1"/>
  <c r="J39" i="1"/>
  <c r="L39" i="1" s="1"/>
  <c r="H40" i="1"/>
  <c r="R42" i="1"/>
  <c r="Q42" i="1"/>
  <c r="S42" i="1" s="1"/>
  <c r="H44" i="1"/>
  <c r="J44" i="1" s="1"/>
  <c r="R46" i="1"/>
  <c r="Q46" i="1"/>
  <c r="H48" i="1"/>
  <c r="R50" i="1"/>
  <c r="Q50" i="1"/>
  <c r="S50" i="1" s="1"/>
  <c r="H52" i="1"/>
  <c r="J52" i="1" s="1"/>
  <c r="R54" i="1"/>
  <c r="Q54" i="1"/>
  <c r="I167" i="1"/>
  <c r="G56" i="1"/>
  <c r="G58" i="1"/>
  <c r="G60" i="1"/>
  <c r="G62" i="1"/>
  <c r="G64" i="1"/>
  <c r="G66" i="1"/>
  <c r="G68" i="1"/>
  <c r="G70" i="1"/>
  <c r="G72" i="1"/>
  <c r="G74" i="1"/>
  <c r="G76" i="1"/>
  <c r="G78" i="1"/>
  <c r="G80" i="1"/>
  <c r="G82" i="1"/>
  <c r="G84" i="1"/>
  <c r="G86" i="1"/>
  <c r="G88" i="1"/>
  <c r="G90" i="1"/>
  <c r="G92" i="1"/>
  <c r="G94" i="1"/>
  <c r="G96" i="1"/>
  <c r="G98" i="1"/>
  <c r="G100" i="1"/>
  <c r="G102" i="1"/>
  <c r="G104" i="1"/>
  <c r="G106" i="1"/>
  <c r="G108" i="1"/>
  <c r="G110" i="1"/>
  <c r="G112" i="1"/>
  <c r="G114" i="1"/>
  <c r="G116" i="1"/>
  <c r="G118" i="1"/>
  <c r="G120" i="1"/>
  <c r="G122" i="1"/>
  <c r="G124" i="1"/>
  <c r="G126" i="1"/>
  <c r="G128" i="1"/>
  <c r="G130" i="1"/>
  <c r="G132" i="1"/>
  <c r="G134" i="1"/>
  <c r="G136" i="1"/>
  <c r="G138" i="1"/>
  <c r="G140" i="1"/>
  <c r="G142" i="1"/>
  <c r="G144" i="1"/>
  <c r="G146" i="1"/>
  <c r="G148" i="1"/>
  <c r="G150" i="1"/>
  <c r="G152" i="1"/>
  <c r="G154" i="1"/>
  <c r="G156" i="1"/>
  <c r="G158" i="1"/>
  <c r="G160" i="1"/>
  <c r="G162" i="1"/>
  <c r="G164" i="1"/>
  <c r="G166" i="1"/>
  <c r="G168" i="1"/>
  <c r="P167" i="1"/>
  <c r="Q167" i="1" s="1"/>
  <c r="P165" i="1"/>
  <c r="Q165" i="1" s="1"/>
  <c r="P163" i="1"/>
  <c r="Q163" i="1" s="1"/>
  <c r="P161" i="1"/>
  <c r="Q161" i="1" s="1"/>
  <c r="P159" i="1"/>
  <c r="Q159" i="1" s="1"/>
  <c r="P157" i="1"/>
  <c r="Q157" i="1" s="1"/>
  <c r="P155" i="1"/>
  <c r="Q155" i="1" s="1"/>
  <c r="P153" i="1"/>
  <c r="Q153" i="1" s="1"/>
  <c r="P151" i="1"/>
  <c r="Q151" i="1" s="1"/>
  <c r="P149" i="1"/>
  <c r="Q149" i="1" s="1"/>
  <c r="P147" i="1"/>
  <c r="Q147" i="1" s="1"/>
  <c r="P145" i="1"/>
  <c r="Q145" i="1" s="1"/>
  <c r="P143" i="1"/>
  <c r="Q143" i="1" s="1"/>
  <c r="P141" i="1"/>
  <c r="Q141" i="1" s="1"/>
  <c r="P139" i="1"/>
  <c r="Q139" i="1" s="1"/>
  <c r="P137" i="1"/>
  <c r="Q137" i="1" s="1"/>
  <c r="P135" i="1"/>
  <c r="P133" i="1"/>
  <c r="Q133" i="1" s="1"/>
  <c r="P131" i="1"/>
  <c r="P129" i="1"/>
  <c r="Q129" i="1" s="1"/>
  <c r="P127" i="1"/>
  <c r="P125" i="1"/>
  <c r="Q125" i="1" s="1"/>
  <c r="P123" i="1"/>
  <c r="P121" i="1"/>
  <c r="Q121" i="1" s="1"/>
  <c r="P119" i="1"/>
  <c r="P117" i="1"/>
  <c r="Q117" i="1" s="1"/>
  <c r="P115" i="1"/>
  <c r="P113" i="1"/>
  <c r="Q113" i="1" s="1"/>
  <c r="P111" i="1"/>
  <c r="P109" i="1"/>
  <c r="Q109" i="1" s="1"/>
  <c r="P107" i="1"/>
  <c r="R107" i="1" s="1"/>
  <c r="P105" i="1"/>
  <c r="R105" i="1" s="1"/>
  <c r="P103" i="1"/>
  <c r="R103" i="1" s="1"/>
  <c r="P101" i="1"/>
  <c r="R101" i="1" s="1"/>
  <c r="P99" i="1"/>
  <c r="R99" i="1" s="1"/>
  <c r="P97" i="1"/>
  <c r="R97" i="1" s="1"/>
  <c r="P95" i="1"/>
  <c r="R95" i="1" s="1"/>
  <c r="P93" i="1"/>
  <c r="R93" i="1" s="1"/>
  <c r="P56" i="1"/>
  <c r="P58" i="1"/>
  <c r="P60" i="1"/>
  <c r="P62" i="1"/>
  <c r="P64" i="1"/>
  <c r="P66" i="1"/>
  <c r="P68" i="1"/>
  <c r="P70" i="1"/>
  <c r="P72" i="1"/>
  <c r="P74" i="1"/>
  <c r="P76" i="1"/>
  <c r="P78" i="1"/>
  <c r="P80" i="1"/>
  <c r="P82" i="1"/>
  <c r="P84" i="1"/>
  <c r="P86" i="1"/>
  <c r="P88" i="1"/>
  <c r="P90" i="1"/>
  <c r="P92" i="1"/>
  <c r="P96" i="1"/>
  <c r="P100" i="1"/>
  <c r="P104" i="1"/>
  <c r="P108" i="1"/>
  <c r="P112" i="1"/>
  <c r="P116" i="1"/>
  <c r="P120" i="1"/>
  <c r="P124" i="1"/>
  <c r="P128" i="1"/>
  <c r="P132" i="1"/>
  <c r="P136" i="1"/>
  <c r="P140" i="1"/>
  <c r="P144" i="1"/>
  <c r="P148" i="1"/>
  <c r="P152" i="1"/>
  <c r="P156" i="1"/>
  <c r="P160" i="1"/>
  <c r="P164" i="1"/>
  <c r="P168" i="1"/>
  <c r="Q168" i="1" s="1"/>
  <c r="Q39" i="1"/>
  <c r="I40" i="1"/>
  <c r="M40" i="1" s="1"/>
  <c r="K40" i="1"/>
  <c r="H41" i="1"/>
  <c r="L41" i="1" s="1"/>
  <c r="J41" i="1"/>
  <c r="Q41" i="1"/>
  <c r="I42" i="1"/>
  <c r="H43" i="1"/>
  <c r="Q43" i="1"/>
  <c r="I44" i="1"/>
  <c r="M44" i="1" s="1"/>
  <c r="K44" i="1"/>
  <c r="H45" i="1"/>
  <c r="L45" i="1" s="1"/>
  <c r="J45" i="1"/>
  <c r="Q45" i="1"/>
  <c r="I46" i="1"/>
  <c r="H47" i="1"/>
  <c r="Q47" i="1"/>
  <c r="I48" i="1"/>
  <c r="M48" i="1" s="1"/>
  <c r="K48" i="1"/>
  <c r="H49" i="1"/>
  <c r="L49" i="1" s="1"/>
  <c r="J49" i="1"/>
  <c r="Q49" i="1"/>
  <c r="I50" i="1"/>
  <c r="H51" i="1"/>
  <c r="Q51" i="1"/>
  <c r="I52" i="1"/>
  <c r="M52" i="1" s="1"/>
  <c r="K52" i="1"/>
  <c r="H53" i="1"/>
  <c r="L53" i="1" s="1"/>
  <c r="J53" i="1"/>
  <c r="Q53" i="1"/>
  <c r="I54" i="1"/>
  <c r="D56" i="1"/>
  <c r="D58" i="1"/>
  <c r="D60" i="1"/>
  <c r="D62" i="1"/>
  <c r="D64" i="1"/>
  <c r="D66" i="1"/>
  <c r="D68" i="1"/>
  <c r="D70" i="1"/>
  <c r="D72" i="1"/>
  <c r="D74" i="1"/>
  <c r="D76" i="1"/>
  <c r="D78" i="1"/>
  <c r="D80" i="1"/>
  <c r="D82" i="1"/>
  <c r="D84" i="1"/>
  <c r="D86" i="1"/>
  <c r="D88" i="1"/>
  <c r="D90" i="1"/>
  <c r="D92" i="1"/>
  <c r="D94" i="1"/>
  <c r="D96" i="1"/>
  <c r="D98" i="1"/>
  <c r="D100" i="1"/>
  <c r="D102" i="1"/>
  <c r="D104" i="1"/>
  <c r="D106" i="1"/>
  <c r="D108" i="1"/>
  <c r="D110" i="1"/>
  <c r="D112" i="1"/>
  <c r="D114" i="1"/>
  <c r="D116" i="1"/>
  <c r="D118" i="1"/>
  <c r="D120" i="1"/>
  <c r="D122" i="1"/>
  <c r="D124" i="1"/>
  <c r="D126" i="1"/>
  <c r="D128" i="1"/>
  <c r="D130" i="1"/>
  <c r="D132" i="1"/>
  <c r="D134" i="1"/>
  <c r="D136" i="1"/>
  <c r="D138" i="1"/>
  <c r="D140" i="1"/>
  <c r="D142" i="1"/>
  <c r="D144" i="1"/>
  <c r="D146" i="1"/>
  <c r="D148" i="1"/>
  <c r="D150" i="1"/>
  <c r="D152" i="1"/>
  <c r="D154" i="1"/>
  <c r="D156" i="1"/>
  <c r="D158" i="1"/>
  <c r="D160" i="1"/>
  <c r="D162" i="1"/>
  <c r="D164" i="1"/>
  <c r="D166" i="1"/>
  <c r="G55" i="1"/>
  <c r="G57" i="1"/>
  <c r="G59" i="1"/>
  <c r="G61" i="1"/>
  <c r="G63" i="1"/>
  <c r="G65" i="1"/>
  <c r="G67" i="1"/>
  <c r="G69" i="1"/>
  <c r="G71" i="1"/>
  <c r="G73" i="1"/>
  <c r="G75" i="1"/>
  <c r="G77" i="1"/>
  <c r="G79" i="1"/>
  <c r="G81" i="1"/>
  <c r="G83" i="1"/>
  <c r="G85" i="1"/>
  <c r="G87" i="1"/>
  <c r="G89" i="1"/>
  <c r="G91" i="1"/>
  <c r="G93" i="1"/>
  <c r="G95" i="1"/>
  <c r="G97" i="1"/>
  <c r="G99" i="1"/>
  <c r="G101" i="1"/>
  <c r="G103" i="1"/>
  <c r="G105" i="1"/>
  <c r="G107" i="1"/>
  <c r="G109" i="1"/>
  <c r="G111" i="1"/>
  <c r="G113" i="1"/>
  <c r="G115" i="1"/>
  <c r="G117" i="1"/>
  <c r="G119" i="1"/>
  <c r="G121" i="1"/>
  <c r="G123" i="1"/>
  <c r="G125" i="1"/>
  <c r="G127" i="1"/>
  <c r="G129" i="1"/>
  <c r="G131" i="1"/>
  <c r="G133" i="1"/>
  <c r="G135" i="1"/>
  <c r="G137" i="1"/>
  <c r="G139" i="1"/>
  <c r="G141" i="1"/>
  <c r="G143" i="1"/>
  <c r="G145" i="1"/>
  <c r="G147" i="1"/>
  <c r="G149" i="1"/>
  <c r="G151" i="1"/>
  <c r="G153" i="1"/>
  <c r="G155" i="1"/>
  <c r="G157" i="1"/>
  <c r="G159" i="1"/>
  <c r="G161" i="1"/>
  <c r="G163" i="1"/>
  <c r="G165" i="1"/>
  <c r="N56" i="1"/>
  <c r="N58" i="1"/>
  <c r="N60" i="1"/>
  <c r="N62" i="1"/>
  <c r="N64" i="1"/>
  <c r="N66" i="1"/>
  <c r="N68" i="1"/>
  <c r="N70" i="1"/>
  <c r="N72" i="1"/>
  <c r="N74" i="1"/>
  <c r="N76" i="1"/>
  <c r="N78" i="1"/>
  <c r="N80" i="1"/>
  <c r="N82" i="1"/>
  <c r="N84" i="1"/>
  <c r="N86" i="1"/>
  <c r="N88" i="1"/>
  <c r="N90" i="1"/>
  <c r="N92" i="1"/>
  <c r="N94" i="1"/>
  <c r="N96" i="1"/>
  <c r="N98" i="1"/>
  <c r="N100" i="1"/>
  <c r="N102" i="1"/>
  <c r="N104" i="1"/>
  <c r="N106" i="1"/>
  <c r="N108" i="1"/>
  <c r="N110" i="1"/>
  <c r="N112" i="1"/>
  <c r="N114" i="1"/>
  <c r="N116" i="1"/>
  <c r="N118" i="1"/>
  <c r="N120" i="1"/>
  <c r="N122" i="1"/>
  <c r="N124" i="1"/>
  <c r="N126" i="1"/>
  <c r="N128" i="1"/>
  <c r="N130" i="1"/>
  <c r="N132" i="1"/>
  <c r="N134" i="1"/>
  <c r="N136" i="1"/>
  <c r="N138" i="1"/>
  <c r="N140" i="1"/>
  <c r="N142" i="1"/>
  <c r="N144" i="1"/>
  <c r="N146" i="1"/>
  <c r="N148" i="1"/>
  <c r="N150" i="1"/>
  <c r="N152" i="1"/>
  <c r="N154" i="1"/>
  <c r="N156" i="1"/>
  <c r="N158" i="1"/>
  <c r="N160" i="1"/>
  <c r="N162" i="1"/>
  <c r="N164" i="1"/>
  <c r="N166" i="1"/>
  <c r="P55" i="1"/>
  <c r="Q55" i="1" s="1"/>
  <c r="R55" i="1" s="1"/>
  <c r="P57" i="1"/>
  <c r="Q57" i="1" s="1"/>
  <c r="R57" i="1" s="1"/>
  <c r="P59" i="1"/>
  <c r="Q59" i="1" s="1"/>
  <c r="R59" i="1" s="1"/>
  <c r="P61" i="1"/>
  <c r="Q61" i="1" s="1"/>
  <c r="R61" i="1" s="1"/>
  <c r="P63" i="1"/>
  <c r="R63" i="1" s="1"/>
  <c r="P65" i="1"/>
  <c r="R65" i="1" s="1"/>
  <c r="P67" i="1"/>
  <c r="Q67" i="1" s="1"/>
  <c r="R67" i="1" s="1"/>
  <c r="P69" i="1"/>
  <c r="R69" i="1" s="1"/>
  <c r="P71" i="1"/>
  <c r="R71" i="1" s="1"/>
  <c r="P73" i="1"/>
  <c r="R73" i="1" s="1"/>
  <c r="P75" i="1"/>
  <c r="R75" i="1" s="1"/>
  <c r="P77" i="1"/>
  <c r="R77" i="1" s="1"/>
  <c r="P79" i="1"/>
  <c r="R79" i="1" s="1"/>
  <c r="P81" i="1"/>
  <c r="R81" i="1" s="1"/>
  <c r="P83" i="1"/>
  <c r="R83" i="1" s="1"/>
  <c r="P85" i="1"/>
  <c r="R85" i="1" s="1"/>
  <c r="P87" i="1"/>
  <c r="R87" i="1" s="1"/>
  <c r="P89" i="1"/>
  <c r="R89" i="1" s="1"/>
  <c r="P91" i="1"/>
  <c r="R91" i="1" s="1"/>
  <c r="P94" i="1"/>
  <c r="P98" i="1"/>
  <c r="P102" i="1"/>
  <c r="P106" i="1"/>
  <c r="P110" i="1"/>
  <c r="P114" i="1"/>
  <c r="P118" i="1"/>
  <c r="P122" i="1"/>
  <c r="P126" i="1"/>
  <c r="P130" i="1"/>
  <c r="P134" i="1"/>
  <c r="P138" i="1"/>
  <c r="P142" i="1"/>
  <c r="P146" i="1"/>
  <c r="P150" i="1"/>
  <c r="P154" i="1"/>
  <c r="P158" i="1"/>
  <c r="P162" i="1"/>
  <c r="P166" i="1"/>
  <c r="Q63" i="1"/>
  <c r="Q65" i="1"/>
  <c r="Q69" i="1"/>
  <c r="Q71" i="1"/>
  <c r="Q73" i="1"/>
  <c r="Q75" i="1"/>
  <c r="Q77" i="1"/>
  <c r="Q79" i="1"/>
  <c r="Q81" i="1"/>
  <c r="Q83" i="1"/>
  <c r="Q85" i="1"/>
  <c r="Q87" i="1"/>
  <c r="Q89" i="1"/>
  <c r="Q91" i="1"/>
  <c r="Q93" i="1"/>
  <c r="Q95" i="1"/>
  <c r="S95" i="1" s="1"/>
  <c r="Q97" i="1"/>
  <c r="Q99" i="1"/>
  <c r="S99" i="1" s="1"/>
  <c r="Q101" i="1"/>
  <c r="Q103" i="1"/>
  <c r="S103" i="1" s="1"/>
  <c r="Q105" i="1"/>
  <c r="Q107" i="1"/>
  <c r="S107" i="1" s="1"/>
  <c r="I170" i="1"/>
  <c r="Q170" i="1"/>
  <c r="R170" i="1" s="1"/>
  <c r="I172" i="1"/>
  <c r="Q172" i="1"/>
  <c r="R172" i="1" s="1"/>
  <c r="I174" i="1"/>
  <c r="Q174" i="1"/>
  <c r="R174" i="1" s="1"/>
  <c r="D177" i="1"/>
  <c r="D179" i="1"/>
  <c r="D181" i="1"/>
  <c r="D183" i="1"/>
  <c r="D185" i="1"/>
  <c r="D187" i="1"/>
  <c r="D189" i="1"/>
  <c r="D191" i="1"/>
  <c r="C191" i="1" s="1"/>
  <c r="D193" i="1"/>
  <c r="C193" i="1" s="1"/>
  <c r="D195" i="1"/>
  <c r="C195" i="1" s="1"/>
  <c r="D197" i="1"/>
  <c r="C197" i="1" s="1"/>
  <c r="D199" i="1"/>
  <c r="C199" i="1" s="1"/>
  <c r="D201" i="1"/>
  <c r="C201" i="1" s="1"/>
  <c r="D203" i="1"/>
  <c r="C203" i="1" s="1"/>
  <c r="D205" i="1"/>
  <c r="C205" i="1" s="1"/>
  <c r="D207" i="1"/>
  <c r="C207" i="1" s="1"/>
  <c r="D209" i="1"/>
  <c r="C209" i="1" s="1"/>
  <c r="D211" i="1"/>
  <c r="C211" i="1" s="1"/>
  <c r="D213" i="1"/>
  <c r="C213" i="1" s="1"/>
  <c r="D215" i="1"/>
  <c r="C215" i="1" s="1"/>
  <c r="D217" i="1"/>
  <c r="C217" i="1" s="1"/>
  <c r="D219" i="1"/>
  <c r="C219" i="1" s="1"/>
  <c r="D221" i="1"/>
  <c r="C221" i="1" s="1"/>
  <c r="D223" i="1"/>
  <c r="D225" i="1"/>
  <c r="D227" i="1"/>
  <c r="D229" i="1"/>
  <c r="D231" i="1"/>
  <c r="D233" i="1"/>
  <c r="D235" i="1"/>
  <c r="D237" i="1"/>
  <c r="D239" i="1"/>
  <c r="D241" i="1"/>
  <c r="D243" i="1"/>
  <c r="D245" i="1"/>
  <c r="D247" i="1"/>
  <c r="D249" i="1"/>
  <c r="D251" i="1"/>
  <c r="D253" i="1"/>
  <c r="D255" i="1"/>
  <c r="D257" i="1"/>
  <c r="D259" i="1"/>
  <c r="D261" i="1"/>
  <c r="D263" i="1"/>
  <c r="D265" i="1"/>
  <c r="D267" i="1"/>
  <c r="D269" i="1"/>
  <c r="D271" i="1"/>
  <c r="D273" i="1"/>
  <c r="D275" i="1"/>
  <c r="D277" i="1"/>
  <c r="D279" i="1"/>
  <c r="D281" i="1"/>
  <c r="D283" i="1"/>
  <c r="D285" i="1"/>
  <c r="D287" i="1"/>
  <c r="D289" i="1"/>
  <c r="D291" i="1"/>
  <c r="D293" i="1"/>
  <c r="D295" i="1"/>
  <c r="D297" i="1"/>
  <c r="D299" i="1"/>
  <c r="D301" i="1"/>
  <c r="D303" i="1"/>
  <c r="D305" i="1"/>
  <c r="D307" i="1"/>
  <c r="D309" i="1"/>
  <c r="D311" i="1"/>
  <c r="D313" i="1"/>
  <c r="D315" i="1"/>
  <c r="D317" i="1"/>
  <c r="D319" i="1"/>
  <c r="D321" i="1"/>
  <c r="D323" i="1"/>
  <c r="D325" i="1"/>
  <c r="D327" i="1"/>
  <c r="D329" i="1"/>
  <c r="D331" i="1"/>
  <c r="D333" i="1"/>
  <c r="D335" i="1"/>
  <c r="E336" i="1"/>
  <c r="E334" i="1"/>
  <c r="E332" i="1"/>
  <c r="E330" i="1"/>
  <c r="E328" i="1"/>
  <c r="E326" i="1"/>
  <c r="E324" i="1"/>
  <c r="E322" i="1"/>
  <c r="E320" i="1"/>
  <c r="E318" i="1"/>
  <c r="E316" i="1"/>
  <c r="E314" i="1"/>
  <c r="E312" i="1"/>
  <c r="E310" i="1"/>
  <c r="E308" i="1"/>
  <c r="E306" i="1"/>
  <c r="E304" i="1"/>
  <c r="E302" i="1"/>
  <c r="E300" i="1"/>
  <c r="E298" i="1"/>
  <c r="E296" i="1"/>
  <c r="E294" i="1"/>
  <c r="E292" i="1"/>
  <c r="E290" i="1"/>
  <c r="E288" i="1"/>
  <c r="E286" i="1"/>
  <c r="E284" i="1"/>
  <c r="E282" i="1"/>
  <c r="E280" i="1"/>
  <c r="E278" i="1"/>
  <c r="E276" i="1"/>
  <c r="E274" i="1"/>
  <c r="E272" i="1"/>
  <c r="E270" i="1"/>
  <c r="E268" i="1"/>
  <c r="E266" i="1"/>
  <c r="E264" i="1"/>
  <c r="E262" i="1"/>
  <c r="E260" i="1"/>
  <c r="E258" i="1"/>
  <c r="E256" i="1"/>
  <c r="E254" i="1"/>
  <c r="E177" i="1"/>
  <c r="E179" i="1"/>
  <c r="E181" i="1"/>
  <c r="E183" i="1"/>
  <c r="E185" i="1"/>
  <c r="E187" i="1"/>
  <c r="E189" i="1"/>
  <c r="E191" i="1"/>
  <c r="E193" i="1"/>
  <c r="E195" i="1"/>
  <c r="E197" i="1"/>
  <c r="E199" i="1"/>
  <c r="E201" i="1"/>
  <c r="E203" i="1"/>
  <c r="E205" i="1"/>
  <c r="E207" i="1"/>
  <c r="E209" i="1"/>
  <c r="E211" i="1"/>
  <c r="E213" i="1"/>
  <c r="E215" i="1"/>
  <c r="E217" i="1"/>
  <c r="E219" i="1"/>
  <c r="E221" i="1"/>
  <c r="E223" i="1"/>
  <c r="E225" i="1"/>
  <c r="E227" i="1"/>
  <c r="E229" i="1"/>
  <c r="E231" i="1"/>
  <c r="E233" i="1"/>
  <c r="E235" i="1"/>
  <c r="E237" i="1"/>
  <c r="E239" i="1"/>
  <c r="E241" i="1"/>
  <c r="E243" i="1"/>
  <c r="E245" i="1"/>
  <c r="E247" i="1"/>
  <c r="E249" i="1"/>
  <c r="E251" i="1"/>
  <c r="E253" i="1"/>
  <c r="E257" i="1"/>
  <c r="E261" i="1"/>
  <c r="E265" i="1"/>
  <c r="E269" i="1"/>
  <c r="E273" i="1"/>
  <c r="E277" i="1"/>
  <c r="E281" i="1"/>
  <c r="E285" i="1"/>
  <c r="E289" i="1"/>
  <c r="E293" i="1"/>
  <c r="E297" i="1"/>
  <c r="E301" i="1"/>
  <c r="E305" i="1"/>
  <c r="E309" i="1"/>
  <c r="E313" i="1"/>
  <c r="E317" i="1"/>
  <c r="E321" i="1"/>
  <c r="E325" i="1"/>
  <c r="E329" i="1"/>
  <c r="E333" i="1"/>
  <c r="I336" i="1"/>
  <c r="K336" i="1" s="1"/>
  <c r="I249" i="1"/>
  <c r="H170" i="1"/>
  <c r="L170" i="1" s="1"/>
  <c r="J170" i="1"/>
  <c r="I171" i="1"/>
  <c r="M171" i="1" s="1"/>
  <c r="K171" i="1"/>
  <c r="Q171" i="1"/>
  <c r="I173" i="1"/>
  <c r="Q173" i="1"/>
  <c r="D176" i="1"/>
  <c r="C176" i="1" s="1"/>
  <c r="D178" i="1"/>
  <c r="D180" i="1"/>
  <c r="D182" i="1"/>
  <c r="D184" i="1"/>
  <c r="D186" i="1"/>
  <c r="D188" i="1"/>
  <c r="D190" i="1"/>
  <c r="C190" i="1" s="1"/>
  <c r="L190" i="1" s="1"/>
  <c r="D192" i="1"/>
  <c r="C192" i="1" s="1"/>
  <c r="L192" i="1" s="1"/>
  <c r="D194" i="1"/>
  <c r="C194" i="1" s="1"/>
  <c r="L194" i="1" s="1"/>
  <c r="D196" i="1"/>
  <c r="C196" i="1" s="1"/>
  <c r="L196" i="1" s="1"/>
  <c r="D198" i="1"/>
  <c r="C198" i="1" s="1"/>
  <c r="L198" i="1" s="1"/>
  <c r="D200" i="1"/>
  <c r="C200" i="1" s="1"/>
  <c r="L200" i="1" s="1"/>
  <c r="D202" i="1"/>
  <c r="C202" i="1" s="1"/>
  <c r="L202" i="1" s="1"/>
  <c r="D204" i="1"/>
  <c r="C204" i="1" s="1"/>
  <c r="L204" i="1" s="1"/>
  <c r="D206" i="1"/>
  <c r="C206" i="1" s="1"/>
  <c r="L206" i="1" s="1"/>
  <c r="D208" i="1"/>
  <c r="C208" i="1" s="1"/>
  <c r="L208" i="1" s="1"/>
  <c r="D210" i="1"/>
  <c r="C210" i="1" s="1"/>
  <c r="L210" i="1" s="1"/>
  <c r="D212" i="1"/>
  <c r="C212" i="1" s="1"/>
  <c r="L212" i="1" s="1"/>
  <c r="D214" i="1"/>
  <c r="C214" i="1" s="1"/>
  <c r="L214" i="1" s="1"/>
  <c r="D216" i="1"/>
  <c r="C216" i="1" s="1"/>
  <c r="L216" i="1" s="1"/>
  <c r="D218" i="1"/>
  <c r="C218" i="1" s="1"/>
  <c r="L218" i="1" s="1"/>
  <c r="D220" i="1"/>
  <c r="C220" i="1" s="1"/>
  <c r="L220" i="1" s="1"/>
  <c r="D222" i="1"/>
  <c r="C222" i="1" s="1"/>
  <c r="L222" i="1" s="1"/>
  <c r="D224" i="1"/>
  <c r="D226" i="1"/>
  <c r="D228" i="1"/>
  <c r="D230" i="1"/>
  <c r="D232" i="1"/>
  <c r="D234" i="1"/>
  <c r="D236" i="1"/>
  <c r="D238" i="1"/>
  <c r="D240" i="1"/>
  <c r="D242" i="1"/>
  <c r="D244" i="1"/>
  <c r="D246" i="1"/>
  <c r="D248" i="1"/>
  <c r="D250" i="1"/>
  <c r="D252" i="1"/>
  <c r="D254" i="1"/>
  <c r="D256" i="1"/>
  <c r="D258" i="1"/>
  <c r="D260" i="1"/>
  <c r="D262" i="1"/>
  <c r="D264" i="1"/>
  <c r="D266" i="1"/>
  <c r="D268" i="1"/>
  <c r="D270" i="1"/>
  <c r="D272" i="1"/>
  <c r="D274" i="1"/>
  <c r="D276" i="1"/>
  <c r="D278" i="1"/>
  <c r="D280" i="1"/>
  <c r="D282" i="1"/>
  <c r="D284" i="1"/>
  <c r="D286" i="1"/>
  <c r="D288" i="1"/>
  <c r="D290" i="1"/>
  <c r="D292" i="1"/>
  <c r="D294" i="1"/>
  <c r="D296" i="1"/>
  <c r="D298" i="1"/>
  <c r="D300" i="1"/>
  <c r="D302" i="1"/>
  <c r="D304" i="1"/>
  <c r="D306" i="1"/>
  <c r="D308" i="1"/>
  <c r="D310" i="1"/>
  <c r="D312" i="1"/>
  <c r="D314" i="1"/>
  <c r="D316" i="1"/>
  <c r="D318" i="1"/>
  <c r="D320" i="1"/>
  <c r="D322" i="1"/>
  <c r="D324" i="1"/>
  <c r="D326" i="1"/>
  <c r="D328" i="1"/>
  <c r="D330" i="1"/>
  <c r="D332" i="1"/>
  <c r="D334" i="1"/>
  <c r="E176" i="1"/>
  <c r="E178" i="1"/>
  <c r="E180" i="1"/>
  <c r="E182" i="1"/>
  <c r="E184" i="1"/>
  <c r="E186" i="1"/>
  <c r="E188" i="1"/>
  <c r="E190" i="1"/>
  <c r="E192" i="1"/>
  <c r="E194" i="1"/>
  <c r="E196" i="1"/>
  <c r="E198" i="1"/>
  <c r="E200" i="1"/>
  <c r="E202" i="1"/>
  <c r="E204" i="1"/>
  <c r="E206" i="1"/>
  <c r="E208" i="1"/>
  <c r="E210" i="1"/>
  <c r="E212" i="1"/>
  <c r="E214" i="1"/>
  <c r="E216" i="1"/>
  <c r="E218" i="1"/>
  <c r="E220" i="1"/>
  <c r="E222" i="1"/>
  <c r="E224" i="1"/>
  <c r="E226" i="1"/>
  <c r="E228" i="1"/>
  <c r="E230" i="1"/>
  <c r="E232" i="1"/>
  <c r="E234" i="1"/>
  <c r="E236" i="1"/>
  <c r="E238" i="1"/>
  <c r="E240" i="1"/>
  <c r="E242" i="1"/>
  <c r="E244" i="1"/>
  <c r="E246" i="1"/>
  <c r="E248" i="1"/>
  <c r="E250" i="1"/>
  <c r="E252" i="1"/>
  <c r="E255" i="1"/>
  <c r="E259" i="1"/>
  <c r="E263" i="1"/>
  <c r="E267" i="1"/>
  <c r="E271" i="1"/>
  <c r="E275" i="1"/>
  <c r="E279" i="1"/>
  <c r="E283" i="1"/>
  <c r="E287" i="1"/>
  <c r="E291" i="1"/>
  <c r="E295" i="1"/>
  <c r="E299" i="1"/>
  <c r="E303" i="1"/>
  <c r="E307" i="1"/>
  <c r="E311" i="1"/>
  <c r="E315" i="1"/>
  <c r="E319" i="1"/>
  <c r="E323" i="1"/>
  <c r="E327" i="1"/>
  <c r="E331" i="1"/>
  <c r="E335" i="1"/>
  <c r="I189" i="1"/>
  <c r="I180" i="1"/>
  <c r="K180" i="1" s="1"/>
  <c r="I184" i="1"/>
  <c r="I188" i="1"/>
  <c r="K188" i="1" s="1"/>
  <c r="I176" i="1"/>
  <c r="H177" i="1"/>
  <c r="J177" i="1" s="1"/>
  <c r="G179" i="1"/>
  <c r="G181" i="1"/>
  <c r="G183" i="1"/>
  <c r="G185" i="1"/>
  <c r="G187" i="1"/>
  <c r="H190" i="1"/>
  <c r="J190" i="1"/>
  <c r="I191" i="1"/>
  <c r="M191" i="1" s="1"/>
  <c r="K191" i="1"/>
  <c r="H192" i="1"/>
  <c r="J192" i="1"/>
  <c r="I193" i="1"/>
  <c r="M193" i="1" s="1"/>
  <c r="K193" i="1"/>
  <c r="H194" i="1"/>
  <c r="J194" i="1"/>
  <c r="I195" i="1"/>
  <c r="M195" i="1" s="1"/>
  <c r="K195" i="1"/>
  <c r="H196" i="1"/>
  <c r="J196" i="1"/>
  <c r="I197" i="1"/>
  <c r="M197" i="1" s="1"/>
  <c r="K197" i="1"/>
  <c r="H198" i="1"/>
  <c r="J198" i="1"/>
  <c r="I199" i="1"/>
  <c r="M199" i="1" s="1"/>
  <c r="K199" i="1"/>
  <c r="H200" i="1"/>
  <c r="J200" i="1"/>
  <c r="I201" i="1"/>
  <c r="M201" i="1" s="1"/>
  <c r="K201" i="1"/>
  <c r="H202" i="1"/>
  <c r="J202" i="1"/>
  <c r="I203" i="1"/>
  <c r="M203" i="1" s="1"/>
  <c r="K203" i="1"/>
  <c r="H204" i="1"/>
  <c r="J204" i="1"/>
  <c r="I205" i="1"/>
  <c r="M205" i="1" s="1"/>
  <c r="K205" i="1"/>
  <c r="H206" i="1"/>
  <c r="J206" i="1"/>
  <c r="I207" i="1"/>
  <c r="M207" i="1" s="1"/>
  <c r="K207" i="1"/>
  <c r="H208" i="1"/>
  <c r="J208" i="1"/>
  <c r="I209" i="1"/>
  <c r="M209" i="1" s="1"/>
  <c r="K209" i="1"/>
  <c r="H210" i="1"/>
  <c r="J210" i="1"/>
  <c r="I211" i="1"/>
  <c r="M211" i="1" s="1"/>
  <c r="K211" i="1"/>
  <c r="H212" i="1"/>
  <c r="J212" i="1"/>
  <c r="I213" i="1"/>
  <c r="M213" i="1" s="1"/>
  <c r="K213" i="1"/>
  <c r="H214" i="1"/>
  <c r="J214" i="1"/>
  <c r="I215" i="1"/>
  <c r="M215" i="1" s="1"/>
  <c r="K215" i="1"/>
  <c r="H216" i="1"/>
  <c r="J216" i="1"/>
  <c r="I217" i="1"/>
  <c r="M217" i="1" s="1"/>
  <c r="K217" i="1"/>
  <c r="H218" i="1"/>
  <c r="J218" i="1"/>
  <c r="I219" i="1"/>
  <c r="M219" i="1" s="1"/>
  <c r="K219" i="1"/>
  <c r="H220" i="1"/>
  <c r="J220" i="1"/>
  <c r="I221" i="1"/>
  <c r="M221" i="1" s="1"/>
  <c r="K221" i="1"/>
  <c r="H222" i="1"/>
  <c r="J222" i="1"/>
  <c r="G224" i="1"/>
  <c r="G226" i="1"/>
  <c r="G228" i="1"/>
  <c r="G230" i="1"/>
  <c r="G232" i="1"/>
  <c r="G234" i="1"/>
  <c r="G236" i="1"/>
  <c r="G238" i="1"/>
  <c r="G240" i="1"/>
  <c r="G242" i="1"/>
  <c r="G244" i="1"/>
  <c r="G246" i="1"/>
  <c r="G248" i="1"/>
  <c r="G250" i="1"/>
  <c r="G252" i="1"/>
  <c r="G254" i="1"/>
  <c r="G256" i="1"/>
  <c r="G258" i="1"/>
  <c r="G260" i="1"/>
  <c r="G262" i="1"/>
  <c r="G264" i="1"/>
  <c r="G266" i="1"/>
  <c r="G268" i="1"/>
  <c r="G270" i="1"/>
  <c r="G272" i="1"/>
  <c r="G274" i="1"/>
  <c r="G276" i="1"/>
  <c r="G278" i="1"/>
  <c r="G280" i="1"/>
  <c r="G282" i="1"/>
  <c r="G284" i="1"/>
  <c r="G286" i="1"/>
  <c r="G288" i="1"/>
  <c r="G290" i="1"/>
  <c r="G292" i="1"/>
  <c r="G294" i="1"/>
  <c r="G296" i="1"/>
  <c r="G298" i="1"/>
  <c r="G300" i="1"/>
  <c r="G302" i="1"/>
  <c r="G304" i="1"/>
  <c r="G306" i="1"/>
  <c r="G308" i="1"/>
  <c r="G310" i="1"/>
  <c r="G312" i="1"/>
  <c r="G314" i="1"/>
  <c r="G316" i="1"/>
  <c r="G318" i="1"/>
  <c r="G320" i="1"/>
  <c r="G322" i="1"/>
  <c r="G324" i="1"/>
  <c r="G326" i="1"/>
  <c r="G328" i="1"/>
  <c r="G330" i="1"/>
  <c r="G332" i="1"/>
  <c r="G334" i="1"/>
  <c r="I223" i="1"/>
  <c r="M223" i="1" s="1"/>
  <c r="K223" i="1"/>
  <c r="I225" i="1"/>
  <c r="M225" i="1" s="1"/>
  <c r="K225" i="1"/>
  <c r="I227" i="1"/>
  <c r="M227" i="1" s="1"/>
  <c r="K227" i="1"/>
  <c r="I229" i="1"/>
  <c r="M229" i="1" s="1"/>
  <c r="K229" i="1"/>
  <c r="I231" i="1"/>
  <c r="M231" i="1" s="1"/>
  <c r="K231" i="1"/>
  <c r="I233" i="1"/>
  <c r="M233" i="1" s="1"/>
  <c r="K233" i="1"/>
  <c r="I235" i="1"/>
  <c r="M235" i="1" s="1"/>
  <c r="K235" i="1"/>
  <c r="I237" i="1"/>
  <c r="M237" i="1" s="1"/>
  <c r="K237" i="1"/>
  <c r="I239" i="1"/>
  <c r="M239" i="1" s="1"/>
  <c r="K239" i="1"/>
  <c r="I241" i="1"/>
  <c r="M241" i="1" s="1"/>
  <c r="K241" i="1"/>
  <c r="I243" i="1"/>
  <c r="M243" i="1" s="1"/>
  <c r="K243" i="1"/>
  <c r="I245" i="1"/>
  <c r="M245" i="1" s="1"/>
  <c r="K245" i="1"/>
  <c r="I247" i="1"/>
  <c r="M247" i="1" s="1"/>
  <c r="K247" i="1"/>
  <c r="I190" i="1"/>
  <c r="M190" i="1" s="1"/>
  <c r="K190" i="1"/>
  <c r="H191" i="1"/>
  <c r="L191" i="1" s="1"/>
  <c r="J191" i="1"/>
  <c r="I192" i="1"/>
  <c r="M192" i="1" s="1"/>
  <c r="K192" i="1"/>
  <c r="H193" i="1"/>
  <c r="L193" i="1" s="1"/>
  <c r="J193" i="1"/>
  <c r="I194" i="1"/>
  <c r="M194" i="1" s="1"/>
  <c r="K194" i="1"/>
  <c r="H195" i="1"/>
  <c r="L195" i="1" s="1"/>
  <c r="J195" i="1"/>
  <c r="I196" i="1"/>
  <c r="M196" i="1" s="1"/>
  <c r="K196" i="1"/>
  <c r="H197" i="1"/>
  <c r="L197" i="1" s="1"/>
  <c r="J197" i="1"/>
  <c r="I198" i="1"/>
  <c r="M198" i="1" s="1"/>
  <c r="K198" i="1"/>
  <c r="H199" i="1"/>
  <c r="L199" i="1" s="1"/>
  <c r="J199" i="1"/>
  <c r="I200" i="1"/>
  <c r="M200" i="1" s="1"/>
  <c r="K200" i="1"/>
  <c r="H201" i="1"/>
  <c r="L201" i="1" s="1"/>
  <c r="J201" i="1"/>
  <c r="I202" i="1"/>
  <c r="M202" i="1" s="1"/>
  <c r="K202" i="1"/>
  <c r="H203" i="1"/>
  <c r="L203" i="1" s="1"/>
  <c r="J203" i="1"/>
  <c r="I204" i="1"/>
  <c r="M204" i="1" s="1"/>
  <c r="K204" i="1"/>
  <c r="H205" i="1"/>
  <c r="L205" i="1" s="1"/>
  <c r="J205" i="1"/>
  <c r="I206" i="1"/>
  <c r="M206" i="1" s="1"/>
  <c r="K206" i="1"/>
  <c r="H207" i="1"/>
  <c r="L207" i="1" s="1"/>
  <c r="J207" i="1"/>
  <c r="I208" i="1"/>
  <c r="M208" i="1" s="1"/>
  <c r="K208" i="1"/>
  <c r="H209" i="1"/>
  <c r="L209" i="1" s="1"/>
  <c r="J209" i="1"/>
  <c r="I210" i="1"/>
  <c r="M210" i="1" s="1"/>
  <c r="K210" i="1"/>
  <c r="H211" i="1"/>
  <c r="L211" i="1" s="1"/>
  <c r="J211" i="1"/>
  <c r="I212" i="1"/>
  <c r="M212" i="1" s="1"/>
  <c r="K212" i="1"/>
  <c r="H213" i="1"/>
  <c r="L213" i="1" s="1"/>
  <c r="J213" i="1"/>
  <c r="I214" i="1"/>
  <c r="M214" i="1" s="1"/>
  <c r="K214" i="1"/>
  <c r="H215" i="1"/>
  <c r="L215" i="1" s="1"/>
  <c r="J215" i="1"/>
  <c r="I216" i="1"/>
  <c r="M216" i="1" s="1"/>
  <c r="K216" i="1"/>
  <c r="H217" i="1"/>
  <c r="L217" i="1" s="1"/>
  <c r="J217" i="1"/>
  <c r="I218" i="1"/>
  <c r="M218" i="1" s="1"/>
  <c r="K218" i="1"/>
  <c r="H219" i="1"/>
  <c r="L219" i="1" s="1"/>
  <c r="J219" i="1"/>
  <c r="I220" i="1"/>
  <c r="M220" i="1" s="1"/>
  <c r="K220" i="1"/>
  <c r="H221" i="1"/>
  <c r="L221" i="1" s="1"/>
  <c r="J221" i="1"/>
  <c r="I222" i="1"/>
  <c r="M222" i="1" s="1"/>
  <c r="K222" i="1"/>
  <c r="K249" i="1"/>
  <c r="M249" i="1" s="1"/>
  <c r="K251" i="1"/>
  <c r="I251" i="1"/>
  <c r="M251" i="1" s="1"/>
  <c r="I253" i="1"/>
  <c r="K255" i="1"/>
  <c r="I255" i="1"/>
  <c r="M255" i="1" s="1"/>
  <c r="I257" i="1"/>
  <c r="K259" i="1"/>
  <c r="I259" i="1"/>
  <c r="M259" i="1" s="1"/>
  <c r="I261" i="1"/>
  <c r="K263" i="1"/>
  <c r="I263" i="1"/>
  <c r="M263" i="1" s="1"/>
  <c r="I265" i="1"/>
  <c r="K267" i="1"/>
  <c r="I267" i="1"/>
  <c r="M267" i="1" s="1"/>
  <c r="I269" i="1"/>
  <c r="K271" i="1"/>
  <c r="I271" i="1"/>
  <c r="M271" i="1" s="1"/>
  <c r="I273" i="1"/>
  <c r="K275" i="1"/>
  <c r="I275" i="1"/>
  <c r="M275" i="1" s="1"/>
  <c r="I277" i="1"/>
  <c r="K279" i="1"/>
  <c r="I279" i="1"/>
  <c r="M279" i="1" s="1"/>
  <c r="I281" i="1"/>
  <c r="K283" i="1"/>
  <c r="I283" i="1"/>
  <c r="M283" i="1" s="1"/>
  <c r="I285" i="1"/>
  <c r="K287" i="1"/>
  <c r="I287" i="1"/>
  <c r="M287" i="1" s="1"/>
  <c r="I289" i="1"/>
  <c r="K291" i="1"/>
  <c r="I291" i="1"/>
  <c r="M291" i="1" s="1"/>
  <c r="I293" i="1"/>
  <c r="K295" i="1"/>
  <c r="I295" i="1"/>
  <c r="M295" i="1" s="1"/>
  <c r="I297" i="1"/>
  <c r="K299" i="1"/>
  <c r="I299" i="1"/>
  <c r="M299" i="1" s="1"/>
  <c r="I301" i="1"/>
  <c r="K303" i="1"/>
  <c r="I303" i="1"/>
  <c r="M303" i="1" s="1"/>
  <c r="I305" i="1"/>
  <c r="K307" i="1"/>
  <c r="I307" i="1"/>
  <c r="M307" i="1" s="1"/>
  <c r="I309" i="1"/>
  <c r="K311" i="1"/>
  <c r="I311" i="1"/>
  <c r="M311" i="1" s="1"/>
  <c r="I313" i="1"/>
  <c r="K315" i="1"/>
  <c r="I315" i="1"/>
  <c r="M315" i="1" s="1"/>
  <c r="I317" i="1"/>
  <c r="K319" i="1"/>
  <c r="I319" i="1"/>
  <c r="M319" i="1" s="1"/>
  <c r="I321" i="1"/>
  <c r="K323" i="1"/>
  <c r="I323" i="1"/>
  <c r="M323" i="1" s="1"/>
  <c r="I325" i="1"/>
  <c r="K327" i="1"/>
  <c r="I327" i="1"/>
  <c r="M327" i="1" s="1"/>
  <c r="I329" i="1"/>
  <c r="K331" i="1"/>
  <c r="I331" i="1"/>
  <c r="M331" i="1" s="1"/>
  <c r="I333" i="1"/>
  <c r="K335" i="1"/>
  <c r="I335" i="1"/>
  <c r="M335" i="1" s="1"/>
  <c r="Q341" i="1"/>
  <c r="R341" i="1" s="1"/>
  <c r="Q343" i="1"/>
  <c r="R343" i="1" s="1"/>
  <c r="Q349" i="1"/>
  <c r="R349" i="1" s="1"/>
  <c r="S349" i="1" s="1"/>
  <c r="Q340" i="1"/>
  <c r="R340" i="1" s="1"/>
  <c r="S340" i="1" s="1"/>
  <c r="Q342" i="1"/>
  <c r="R342" i="1" s="1"/>
  <c r="S342" i="1" s="1"/>
  <c r="Q347" i="1"/>
  <c r="I338" i="1"/>
  <c r="K338" i="1"/>
  <c r="M338" i="1" s="1"/>
  <c r="H340" i="1"/>
  <c r="J340" i="1"/>
  <c r="L340" i="1" s="1"/>
  <c r="K344" i="1"/>
  <c r="M344" i="1" s="1"/>
  <c r="I345" i="1"/>
  <c r="K346" i="1"/>
  <c r="M346" i="1" s="1"/>
  <c r="C347" i="1"/>
  <c r="I347" i="1"/>
  <c r="I348" i="1"/>
  <c r="R348" i="1"/>
  <c r="I349" i="1"/>
  <c r="H351" i="1"/>
  <c r="Q353" i="1"/>
  <c r="Q355" i="1"/>
  <c r="H338" i="1"/>
  <c r="L338" i="1" s="1"/>
  <c r="J338" i="1"/>
  <c r="I340" i="1"/>
  <c r="M340" i="1" s="1"/>
  <c r="K340" i="1"/>
  <c r="I341" i="1"/>
  <c r="M341" i="1" s="1"/>
  <c r="K341" i="1"/>
  <c r="I342" i="1"/>
  <c r="M342" i="1" s="1"/>
  <c r="K342" i="1"/>
  <c r="I343" i="1"/>
  <c r="M343" i="1" s="1"/>
  <c r="K343" i="1"/>
  <c r="H345" i="1"/>
  <c r="L345" i="1" s="1"/>
  <c r="J345" i="1"/>
  <c r="H347" i="1"/>
  <c r="J347" i="1"/>
  <c r="L347" i="1" s="1"/>
  <c r="Q348" i="1"/>
  <c r="S348" i="1" s="1"/>
  <c r="Q354" i="1"/>
  <c r="R354" i="1"/>
  <c r="S354" i="1" s="1"/>
  <c r="Q356" i="1"/>
  <c r="R356" i="1"/>
  <c r="S356" i="1" s="1"/>
  <c r="R372" i="1"/>
  <c r="R374" i="1"/>
  <c r="I353" i="1"/>
  <c r="I354" i="1"/>
  <c r="I355" i="1"/>
  <c r="I356" i="1"/>
  <c r="I358" i="1"/>
  <c r="Q360" i="1"/>
  <c r="R360" i="1" s="1"/>
  <c r="Q361" i="1"/>
  <c r="R361" i="1" s="1"/>
  <c r="Q362" i="1"/>
  <c r="R362" i="1" s="1"/>
  <c r="Q363" i="1"/>
  <c r="R363" i="1" s="1"/>
  <c r="Q364" i="1"/>
  <c r="R364" i="1" s="1"/>
  <c r="Q365" i="1"/>
  <c r="R365" i="1" s="1"/>
  <c r="Q366" i="1"/>
  <c r="R366" i="1" s="1"/>
  <c r="Q367" i="1"/>
  <c r="R367" i="1" s="1"/>
  <c r="S367" i="1" s="1"/>
  <c r="Q368" i="1"/>
  <c r="R368" i="1" s="1"/>
  <c r="Q369" i="1"/>
  <c r="R369" i="1" s="1"/>
  <c r="S369" i="1" s="1"/>
  <c r="Q370" i="1"/>
  <c r="R370" i="1" s="1"/>
  <c r="H372" i="1"/>
  <c r="L372" i="1" s="1"/>
  <c r="J372" i="1"/>
  <c r="Q372" i="1"/>
  <c r="S372" i="1" s="1"/>
  <c r="Q373" i="1"/>
  <c r="Q374" i="1"/>
  <c r="S374" i="1" s="1"/>
  <c r="R375" i="1"/>
  <c r="Q375" i="1"/>
  <c r="Q376" i="1"/>
  <c r="R376" i="1" s="1"/>
  <c r="R377" i="1"/>
  <c r="Q377" i="1"/>
  <c r="Q378" i="1"/>
  <c r="R378" i="1" s="1"/>
  <c r="R379" i="1"/>
  <c r="Q379" i="1"/>
  <c r="Q380" i="1"/>
  <c r="R380" i="1" s="1"/>
  <c r="R381" i="1"/>
  <c r="Q381" i="1"/>
  <c r="Q382" i="1"/>
  <c r="R382" i="1" s="1"/>
  <c r="H386" i="1"/>
  <c r="L386" i="1" s="1"/>
  <c r="J386" i="1"/>
  <c r="Q386" i="1"/>
  <c r="R386" i="1" s="1"/>
  <c r="I351" i="1"/>
  <c r="H353" i="1"/>
  <c r="H358" i="1"/>
  <c r="I360" i="1"/>
  <c r="I361" i="1"/>
  <c r="I362" i="1"/>
  <c r="I363" i="1"/>
  <c r="I364" i="1"/>
  <c r="I365" i="1"/>
  <c r="I366" i="1"/>
  <c r="I367" i="1"/>
  <c r="I368" i="1"/>
  <c r="I369" i="1"/>
  <c r="I370" i="1"/>
  <c r="I372" i="1"/>
  <c r="I373" i="1"/>
  <c r="I374" i="1"/>
  <c r="I375" i="1"/>
  <c r="H384" i="1"/>
  <c r="L384" i="1" s="1"/>
  <c r="J384" i="1"/>
  <c r="Q384" i="1"/>
  <c r="H388" i="1"/>
  <c r="L388" i="1" s="1"/>
  <c r="J388" i="1"/>
  <c r="Q388" i="1"/>
  <c r="C390" i="1"/>
  <c r="N390" i="1"/>
  <c r="J390" i="1"/>
  <c r="H390" i="1"/>
  <c r="L390" i="1" s="1"/>
  <c r="Q391" i="1"/>
  <c r="R391" i="1" s="1"/>
  <c r="S391" i="1" s="1"/>
  <c r="Q392" i="1"/>
  <c r="R392" i="1" s="1"/>
  <c r="S392" i="1" s="1"/>
  <c r="Q393" i="1"/>
  <c r="R393" i="1" s="1"/>
  <c r="S393" i="1" s="1"/>
  <c r="Q394" i="1"/>
  <c r="R394" i="1" s="1"/>
  <c r="S394" i="1" s="1"/>
  <c r="Q395" i="1"/>
  <c r="R395" i="1" s="1"/>
  <c r="S395" i="1" s="1"/>
  <c r="Q396" i="1"/>
  <c r="R396" i="1" s="1"/>
  <c r="S396" i="1" s="1"/>
  <c r="Q397" i="1"/>
  <c r="R397" i="1" s="1"/>
  <c r="S397" i="1" s="1"/>
  <c r="Q398" i="1"/>
  <c r="R398" i="1" s="1"/>
  <c r="S398" i="1" s="1"/>
  <c r="Q399" i="1"/>
  <c r="R399" i="1" s="1"/>
  <c r="S399" i="1" s="1"/>
  <c r="Q400" i="1"/>
  <c r="R400" i="1" s="1"/>
  <c r="S400" i="1" s="1"/>
  <c r="I402" i="1"/>
  <c r="K402" i="1"/>
  <c r="M402" i="1" s="1"/>
  <c r="I376" i="1"/>
  <c r="I377" i="1"/>
  <c r="I378" i="1"/>
  <c r="I379" i="1"/>
  <c r="I380" i="1"/>
  <c r="I381" i="1"/>
  <c r="I382" i="1"/>
  <c r="I390" i="1"/>
  <c r="I391" i="1"/>
  <c r="I392" i="1"/>
  <c r="I393" i="1"/>
  <c r="I394" i="1"/>
  <c r="I395" i="1"/>
  <c r="I396" i="1"/>
  <c r="I397" i="1"/>
  <c r="I398" i="1"/>
  <c r="I399" i="1"/>
  <c r="I400" i="1"/>
  <c r="H402" i="1"/>
  <c r="Q402" i="1"/>
  <c r="M35" i="1" l="1"/>
  <c r="M31" i="1"/>
  <c r="M27" i="1"/>
  <c r="M23" i="1"/>
  <c r="R139" i="1"/>
  <c r="S139" i="1" s="1"/>
  <c r="R143" i="1"/>
  <c r="S143" i="1" s="1"/>
  <c r="R147" i="1"/>
  <c r="S147" i="1" s="1"/>
  <c r="R151" i="1"/>
  <c r="S151" i="1" s="1"/>
  <c r="R155" i="1"/>
  <c r="S155" i="1" s="1"/>
  <c r="R159" i="1"/>
  <c r="S159" i="1" s="1"/>
  <c r="R163" i="1"/>
  <c r="S163" i="1" s="1"/>
  <c r="R167" i="1"/>
  <c r="S167" i="1" s="1"/>
  <c r="M37" i="1"/>
  <c r="M33" i="1"/>
  <c r="M29" i="1"/>
  <c r="M25" i="1"/>
  <c r="J402" i="1"/>
  <c r="L402" i="1" s="1"/>
  <c r="K400" i="1"/>
  <c r="M400" i="1" s="1"/>
  <c r="K399" i="1"/>
  <c r="M399" i="1" s="1"/>
  <c r="K398" i="1"/>
  <c r="M398" i="1" s="1"/>
  <c r="K397" i="1"/>
  <c r="M397" i="1" s="1"/>
  <c r="K396" i="1"/>
  <c r="M396" i="1" s="1"/>
  <c r="K395" i="1"/>
  <c r="M395" i="1" s="1"/>
  <c r="K394" i="1"/>
  <c r="M394" i="1" s="1"/>
  <c r="K393" i="1"/>
  <c r="M393" i="1" s="1"/>
  <c r="K392" i="1"/>
  <c r="M392" i="1" s="1"/>
  <c r="K391" i="1"/>
  <c r="M391" i="1" s="1"/>
  <c r="K390" i="1"/>
  <c r="M390" i="1" s="1"/>
  <c r="K382" i="1"/>
  <c r="M382" i="1" s="1"/>
  <c r="K381" i="1"/>
  <c r="M381" i="1" s="1"/>
  <c r="K380" i="1"/>
  <c r="M380" i="1" s="1"/>
  <c r="K379" i="1"/>
  <c r="M379" i="1" s="1"/>
  <c r="K378" i="1"/>
  <c r="M378" i="1" s="1"/>
  <c r="K377" i="1"/>
  <c r="M377" i="1" s="1"/>
  <c r="K376" i="1"/>
  <c r="M376" i="1" s="1"/>
  <c r="R402" i="1"/>
  <c r="S402" i="1" s="1"/>
  <c r="R388" i="1"/>
  <c r="S388" i="1" s="1"/>
  <c r="R384" i="1"/>
  <c r="S384" i="1" s="1"/>
  <c r="K375" i="1"/>
  <c r="M375" i="1" s="1"/>
  <c r="K374" i="1"/>
  <c r="M374" i="1" s="1"/>
  <c r="K373" i="1"/>
  <c r="M373" i="1" s="1"/>
  <c r="K372" i="1"/>
  <c r="M372" i="1" s="1"/>
  <c r="K370" i="1"/>
  <c r="M370" i="1" s="1"/>
  <c r="K369" i="1"/>
  <c r="M369" i="1" s="1"/>
  <c r="K368" i="1"/>
  <c r="M368" i="1" s="1"/>
  <c r="K367" i="1"/>
  <c r="M367" i="1" s="1"/>
  <c r="K366" i="1"/>
  <c r="M366" i="1" s="1"/>
  <c r="K365" i="1"/>
  <c r="M365" i="1" s="1"/>
  <c r="K364" i="1"/>
  <c r="M364" i="1" s="1"/>
  <c r="K363" i="1"/>
  <c r="M363" i="1" s="1"/>
  <c r="K362" i="1"/>
  <c r="M362" i="1" s="1"/>
  <c r="K361" i="1"/>
  <c r="M361" i="1" s="1"/>
  <c r="K360" i="1"/>
  <c r="M360" i="1" s="1"/>
  <c r="J358" i="1"/>
  <c r="L358" i="1" s="1"/>
  <c r="J353" i="1"/>
  <c r="L353" i="1" s="1"/>
  <c r="K351" i="1"/>
  <c r="M351" i="1" s="1"/>
  <c r="S381" i="1"/>
  <c r="S379" i="1"/>
  <c r="S377" i="1"/>
  <c r="S375" i="1"/>
  <c r="S365" i="1"/>
  <c r="S364" i="1"/>
  <c r="S363" i="1"/>
  <c r="S362" i="1"/>
  <c r="S361" i="1"/>
  <c r="S360" i="1"/>
  <c r="K358" i="1"/>
  <c r="M358" i="1" s="1"/>
  <c r="K356" i="1"/>
  <c r="M356" i="1" s="1"/>
  <c r="K355" i="1"/>
  <c r="M355" i="1" s="1"/>
  <c r="K354" i="1"/>
  <c r="M354" i="1" s="1"/>
  <c r="K353" i="1"/>
  <c r="M353" i="1" s="1"/>
  <c r="R373" i="1"/>
  <c r="S373" i="1" s="1"/>
  <c r="R355" i="1"/>
  <c r="S355" i="1" s="1"/>
  <c r="R353" i="1"/>
  <c r="S353" i="1" s="1"/>
  <c r="J351" i="1"/>
  <c r="L351" i="1" s="1"/>
  <c r="K349" i="1"/>
  <c r="M349" i="1" s="1"/>
  <c r="K348" i="1"/>
  <c r="M348" i="1" s="1"/>
  <c r="K347" i="1"/>
  <c r="M347" i="1" s="1"/>
  <c r="K345" i="1"/>
  <c r="M345" i="1" s="1"/>
  <c r="R347" i="1"/>
  <c r="S347" i="1" s="1"/>
  <c r="S343" i="1"/>
  <c r="S341" i="1"/>
  <c r="K333" i="1"/>
  <c r="M333" i="1" s="1"/>
  <c r="K329" i="1"/>
  <c r="M329" i="1" s="1"/>
  <c r="K325" i="1"/>
  <c r="M325" i="1" s="1"/>
  <c r="K321" i="1"/>
  <c r="M321" i="1" s="1"/>
  <c r="K317" i="1"/>
  <c r="M317" i="1" s="1"/>
  <c r="K313" i="1"/>
  <c r="M313" i="1" s="1"/>
  <c r="K309" i="1"/>
  <c r="M309" i="1" s="1"/>
  <c r="K305" i="1"/>
  <c r="M305" i="1" s="1"/>
  <c r="K301" i="1"/>
  <c r="M301" i="1" s="1"/>
  <c r="K297" i="1"/>
  <c r="M297" i="1" s="1"/>
  <c r="K293" i="1"/>
  <c r="M293" i="1" s="1"/>
  <c r="K289" i="1"/>
  <c r="M289" i="1" s="1"/>
  <c r="K285" i="1"/>
  <c r="M285" i="1" s="1"/>
  <c r="K281" i="1"/>
  <c r="M281" i="1" s="1"/>
  <c r="K277" i="1"/>
  <c r="M277" i="1" s="1"/>
  <c r="K273" i="1"/>
  <c r="M273" i="1" s="1"/>
  <c r="K269" i="1"/>
  <c r="M269" i="1" s="1"/>
  <c r="K265" i="1"/>
  <c r="M265" i="1" s="1"/>
  <c r="K261" i="1"/>
  <c r="M261" i="1" s="1"/>
  <c r="K257" i="1"/>
  <c r="M257" i="1" s="1"/>
  <c r="K253" i="1"/>
  <c r="M253" i="1" s="1"/>
  <c r="K332" i="1"/>
  <c r="I332" i="1"/>
  <c r="M332" i="1" s="1"/>
  <c r="I328" i="1"/>
  <c r="K324" i="1"/>
  <c r="I324" i="1"/>
  <c r="M324" i="1" s="1"/>
  <c r="I320" i="1"/>
  <c r="K316" i="1"/>
  <c r="I316" i="1"/>
  <c r="M316" i="1" s="1"/>
  <c r="I312" i="1"/>
  <c r="K308" i="1"/>
  <c r="I308" i="1"/>
  <c r="M308" i="1" s="1"/>
  <c r="I304" i="1"/>
  <c r="K300" i="1"/>
  <c r="I300" i="1"/>
  <c r="M300" i="1" s="1"/>
  <c r="I296" i="1"/>
  <c r="K292" i="1"/>
  <c r="I292" i="1"/>
  <c r="M292" i="1" s="1"/>
  <c r="I288" i="1"/>
  <c r="K284" i="1"/>
  <c r="I284" i="1"/>
  <c r="M284" i="1" s="1"/>
  <c r="I280" i="1"/>
  <c r="K276" i="1"/>
  <c r="I276" i="1"/>
  <c r="M276" i="1" s="1"/>
  <c r="I272" i="1"/>
  <c r="K268" i="1"/>
  <c r="I268" i="1"/>
  <c r="M268" i="1" s="1"/>
  <c r="I264" i="1"/>
  <c r="K260" i="1"/>
  <c r="I260" i="1"/>
  <c r="M260" i="1" s="1"/>
  <c r="I256" i="1"/>
  <c r="K252" i="1"/>
  <c r="I252" i="1"/>
  <c r="M252" i="1" s="1"/>
  <c r="I248" i="1"/>
  <c r="K244" i="1"/>
  <c r="I244" i="1"/>
  <c r="M244" i="1" s="1"/>
  <c r="I240" i="1"/>
  <c r="K236" i="1"/>
  <c r="I236" i="1"/>
  <c r="M236" i="1" s="1"/>
  <c r="I232" i="1"/>
  <c r="K228" i="1"/>
  <c r="I228" i="1"/>
  <c r="M228" i="1" s="1"/>
  <c r="I224" i="1"/>
  <c r="K185" i="1"/>
  <c r="I185" i="1"/>
  <c r="M185" i="1" s="1"/>
  <c r="I181" i="1"/>
  <c r="K176" i="1"/>
  <c r="M176" i="1" s="1"/>
  <c r="M188" i="1"/>
  <c r="K184" i="1"/>
  <c r="M184" i="1" s="1"/>
  <c r="M180" i="1"/>
  <c r="K189" i="1"/>
  <c r="M189" i="1" s="1"/>
  <c r="K173" i="1"/>
  <c r="M173" i="1" s="1"/>
  <c r="M336" i="1"/>
  <c r="I186" i="1"/>
  <c r="K186" i="1" s="1"/>
  <c r="I178" i="1"/>
  <c r="K178" i="1" s="1"/>
  <c r="M178" i="1" s="1"/>
  <c r="C177" i="1"/>
  <c r="L177" i="1" s="1"/>
  <c r="I177" i="1"/>
  <c r="K174" i="1"/>
  <c r="M174" i="1" s="1"/>
  <c r="R173" i="1"/>
  <c r="S173" i="1" s="1"/>
  <c r="K172" i="1"/>
  <c r="M172" i="1" s="1"/>
  <c r="R171" i="1"/>
  <c r="S171" i="1" s="1"/>
  <c r="K170" i="1"/>
  <c r="M170" i="1" s="1"/>
  <c r="S172" i="1"/>
  <c r="Q166" i="1"/>
  <c r="Q162" i="1"/>
  <c r="R162" i="1"/>
  <c r="S162" i="1" s="1"/>
  <c r="Q158" i="1"/>
  <c r="Q154" i="1"/>
  <c r="R154" i="1"/>
  <c r="S154" i="1" s="1"/>
  <c r="Q150" i="1"/>
  <c r="Q146" i="1"/>
  <c r="R146" i="1"/>
  <c r="S146" i="1" s="1"/>
  <c r="Q142" i="1"/>
  <c r="Q138" i="1"/>
  <c r="R138" i="1"/>
  <c r="S138" i="1" s="1"/>
  <c r="Q134" i="1"/>
  <c r="Q130" i="1"/>
  <c r="R130" i="1"/>
  <c r="S130" i="1" s="1"/>
  <c r="Q126" i="1"/>
  <c r="Q122" i="1"/>
  <c r="R122" i="1"/>
  <c r="S122" i="1" s="1"/>
  <c r="Q118" i="1"/>
  <c r="Q114" i="1"/>
  <c r="R114" i="1"/>
  <c r="S114" i="1" s="1"/>
  <c r="Q110" i="1"/>
  <c r="R106" i="1"/>
  <c r="Q106" i="1"/>
  <c r="S106" i="1"/>
  <c r="Q102" i="1"/>
  <c r="R102" i="1" s="1"/>
  <c r="R98" i="1"/>
  <c r="Q98" i="1"/>
  <c r="S98" i="1"/>
  <c r="Q94" i="1"/>
  <c r="R94" i="1" s="1"/>
  <c r="R90" i="1"/>
  <c r="Q90" i="1"/>
  <c r="S90" i="1"/>
  <c r="Q86" i="1"/>
  <c r="R86" i="1" s="1"/>
  <c r="R82" i="1"/>
  <c r="Q82" i="1"/>
  <c r="S82" i="1"/>
  <c r="Q78" i="1"/>
  <c r="R78" i="1" s="1"/>
  <c r="R74" i="1"/>
  <c r="Q74" i="1"/>
  <c r="S74" i="1"/>
  <c r="Q70" i="1"/>
  <c r="R70" i="1" s="1"/>
  <c r="Q66" i="1"/>
  <c r="R66" i="1"/>
  <c r="S66" i="1" s="1"/>
  <c r="Q62" i="1"/>
  <c r="R62" i="1" s="1"/>
  <c r="R58" i="1"/>
  <c r="Q58" i="1"/>
  <c r="S58" i="1"/>
  <c r="K165" i="1"/>
  <c r="I165" i="1"/>
  <c r="M165" i="1" s="1"/>
  <c r="I161" i="1"/>
  <c r="K157" i="1"/>
  <c r="I157" i="1"/>
  <c r="M157" i="1" s="1"/>
  <c r="I153" i="1"/>
  <c r="K149" i="1"/>
  <c r="I149" i="1"/>
  <c r="M149" i="1" s="1"/>
  <c r="I145" i="1"/>
  <c r="K141" i="1"/>
  <c r="I141" i="1"/>
  <c r="M141" i="1" s="1"/>
  <c r="I137" i="1"/>
  <c r="K133" i="1"/>
  <c r="I133" i="1"/>
  <c r="M133" i="1" s="1"/>
  <c r="I129" i="1"/>
  <c r="K125" i="1"/>
  <c r="I125" i="1"/>
  <c r="M125" i="1" s="1"/>
  <c r="I121" i="1"/>
  <c r="K117" i="1"/>
  <c r="I117" i="1"/>
  <c r="M117" i="1" s="1"/>
  <c r="I113" i="1"/>
  <c r="K109" i="1"/>
  <c r="I109" i="1"/>
  <c r="M109" i="1" s="1"/>
  <c r="I105" i="1"/>
  <c r="K101" i="1"/>
  <c r="I101" i="1"/>
  <c r="M101" i="1" s="1"/>
  <c r="I97" i="1"/>
  <c r="K93" i="1"/>
  <c r="I93" i="1"/>
  <c r="M93" i="1" s="1"/>
  <c r="I89" i="1"/>
  <c r="K85" i="1"/>
  <c r="I85" i="1"/>
  <c r="M85" i="1" s="1"/>
  <c r="I81" i="1"/>
  <c r="K77" i="1"/>
  <c r="I77" i="1"/>
  <c r="M77" i="1" s="1"/>
  <c r="I73" i="1"/>
  <c r="K69" i="1"/>
  <c r="I69" i="1"/>
  <c r="M69" i="1" s="1"/>
  <c r="I65" i="1"/>
  <c r="K61" i="1"/>
  <c r="I61" i="1"/>
  <c r="M61" i="1" s="1"/>
  <c r="I57" i="1"/>
  <c r="K54" i="1"/>
  <c r="M54" i="1" s="1"/>
  <c r="J51" i="1"/>
  <c r="L51" i="1" s="1"/>
  <c r="K50" i="1"/>
  <c r="M50" i="1" s="1"/>
  <c r="J47" i="1"/>
  <c r="L47" i="1" s="1"/>
  <c r="K46" i="1"/>
  <c r="M46" i="1" s="1"/>
  <c r="J43" i="1"/>
  <c r="L43" i="1" s="1"/>
  <c r="K42" i="1"/>
  <c r="M42" i="1" s="1"/>
  <c r="K177" i="1"/>
  <c r="M177" i="1" s="1"/>
  <c r="S105" i="1"/>
  <c r="S101" i="1"/>
  <c r="S97" i="1"/>
  <c r="S93" i="1"/>
  <c r="S89" i="1"/>
  <c r="S85" i="1"/>
  <c r="S81" i="1"/>
  <c r="S77" i="1"/>
  <c r="S73" i="1"/>
  <c r="S69" i="1"/>
  <c r="S63" i="1"/>
  <c r="R165" i="1"/>
  <c r="S165" i="1" s="1"/>
  <c r="R161" i="1"/>
  <c r="S161" i="1" s="1"/>
  <c r="R157" i="1"/>
  <c r="S157" i="1" s="1"/>
  <c r="R153" i="1"/>
  <c r="S153" i="1" s="1"/>
  <c r="R149" i="1"/>
  <c r="S149" i="1" s="1"/>
  <c r="R145" i="1"/>
  <c r="S145" i="1" s="1"/>
  <c r="R141" i="1"/>
  <c r="S141" i="1" s="1"/>
  <c r="R137" i="1"/>
  <c r="S137" i="1" s="1"/>
  <c r="Q135" i="1"/>
  <c r="S135" i="1" s="1"/>
  <c r="R133" i="1"/>
  <c r="S133" i="1"/>
  <c r="Q131" i="1"/>
  <c r="S131" i="1" s="1"/>
  <c r="R129" i="1"/>
  <c r="S129" i="1" s="1"/>
  <c r="Q127" i="1"/>
  <c r="S127" i="1" s="1"/>
  <c r="R125" i="1"/>
  <c r="S125" i="1"/>
  <c r="Q123" i="1"/>
  <c r="S123" i="1" s="1"/>
  <c r="R121" i="1"/>
  <c r="S121" i="1" s="1"/>
  <c r="Q119" i="1"/>
  <c r="S119" i="1" s="1"/>
  <c r="R117" i="1"/>
  <c r="S117" i="1"/>
  <c r="Q115" i="1"/>
  <c r="S115" i="1" s="1"/>
  <c r="R113" i="1"/>
  <c r="S113" i="1" s="1"/>
  <c r="Q111" i="1"/>
  <c r="S111" i="1" s="1"/>
  <c r="R109" i="1"/>
  <c r="S109" i="1"/>
  <c r="S67" i="1"/>
  <c r="S61" i="1"/>
  <c r="S59" i="1"/>
  <c r="S57" i="1"/>
  <c r="S55" i="1"/>
  <c r="I166" i="1"/>
  <c r="K162" i="1"/>
  <c r="I162" i="1"/>
  <c r="M162" i="1" s="1"/>
  <c r="I158" i="1"/>
  <c r="K154" i="1"/>
  <c r="I154" i="1"/>
  <c r="M154" i="1" s="1"/>
  <c r="I150" i="1"/>
  <c r="K146" i="1"/>
  <c r="I146" i="1"/>
  <c r="M146" i="1" s="1"/>
  <c r="I142" i="1"/>
  <c r="K138" i="1"/>
  <c r="I138" i="1"/>
  <c r="M138" i="1" s="1"/>
  <c r="I134" i="1"/>
  <c r="K130" i="1"/>
  <c r="I130" i="1"/>
  <c r="M130" i="1" s="1"/>
  <c r="I126" i="1"/>
  <c r="K122" i="1"/>
  <c r="I122" i="1"/>
  <c r="M122" i="1" s="1"/>
  <c r="I118" i="1"/>
  <c r="K114" i="1"/>
  <c r="I114" i="1"/>
  <c r="M114" i="1" s="1"/>
  <c r="I110" i="1"/>
  <c r="K106" i="1"/>
  <c r="I106" i="1"/>
  <c r="M106" i="1" s="1"/>
  <c r="I102" i="1"/>
  <c r="K98" i="1"/>
  <c r="I98" i="1"/>
  <c r="M98" i="1" s="1"/>
  <c r="I94" i="1"/>
  <c r="K90" i="1"/>
  <c r="I90" i="1"/>
  <c r="M90" i="1" s="1"/>
  <c r="I86" i="1"/>
  <c r="K82" i="1"/>
  <c r="I82" i="1"/>
  <c r="M82" i="1" s="1"/>
  <c r="I78" i="1"/>
  <c r="K74" i="1"/>
  <c r="I74" i="1"/>
  <c r="M74" i="1" s="1"/>
  <c r="I70" i="1"/>
  <c r="K66" i="1"/>
  <c r="I66" i="1"/>
  <c r="M66" i="1" s="1"/>
  <c r="I62" i="1"/>
  <c r="K58" i="1"/>
  <c r="I58" i="1"/>
  <c r="M58" i="1" s="1"/>
  <c r="R168" i="1"/>
  <c r="S168" i="1" s="1"/>
  <c r="K167" i="1"/>
  <c r="M167" i="1" s="1"/>
  <c r="K38" i="1"/>
  <c r="M38" i="1" s="1"/>
  <c r="J35" i="1"/>
  <c r="L35" i="1" s="1"/>
  <c r="K34" i="1"/>
  <c r="M34" i="1" s="1"/>
  <c r="J31" i="1"/>
  <c r="L31" i="1" s="1"/>
  <c r="K30" i="1"/>
  <c r="M30" i="1" s="1"/>
  <c r="Q29" i="1"/>
  <c r="R29" i="1" s="1"/>
  <c r="S29" i="1" s="1"/>
  <c r="K26" i="1"/>
  <c r="M26" i="1" s="1"/>
  <c r="Q25" i="1"/>
  <c r="R25" i="1" s="1"/>
  <c r="S25" i="1" s="1"/>
  <c r="K22" i="1"/>
  <c r="M22" i="1" s="1"/>
  <c r="I17" i="1"/>
  <c r="K13" i="1"/>
  <c r="I13" i="1"/>
  <c r="M13" i="1" s="1"/>
  <c r="Q9" i="1"/>
  <c r="S9" i="1" s="1"/>
  <c r="R51" i="1"/>
  <c r="S51" i="1" s="1"/>
  <c r="R47" i="1"/>
  <c r="R43" i="1"/>
  <c r="S43" i="1" s="1"/>
  <c r="R39" i="1"/>
  <c r="Q19" i="1"/>
  <c r="S19" i="1" s="1"/>
  <c r="Q15" i="1"/>
  <c r="Q11" i="1"/>
  <c r="K8" i="1"/>
  <c r="M8" i="1" s="1"/>
  <c r="J48" i="1"/>
  <c r="L48" i="1" s="1"/>
  <c r="S47" i="1"/>
  <c r="J40" i="1"/>
  <c r="L40" i="1" s="1"/>
  <c r="S39" i="1"/>
  <c r="Q24" i="1"/>
  <c r="S24" i="1" s="1"/>
  <c r="R15" i="1"/>
  <c r="K20" i="1"/>
  <c r="I20" i="1"/>
  <c r="M20" i="1" s="1"/>
  <c r="I16" i="1"/>
  <c r="K12" i="1"/>
  <c r="I12" i="1"/>
  <c r="M12" i="1" s="1"/>
  <c r="R9" i="1"/>
  <c r="I9" i="1"/>
  <c r="K9" i="1" s="1"/>
  <c r="Q8" i="1"/>
  <c r="R8" i="1" s="1"/>
  <c r="R38" i="1"/>
  <c r="R34" i="1"/>
  <c r="R30" i="1"/>
  <c r="R26" i="1"/>
  <c r="R22" i="1"/>
  <c r="Q18" i="1"/>
  <c r="Q14" i="1"/>
  <c r="J8" i="1"/>
  <c r="L8" i="1" s="1"/>
  <c r="I51" i="1"/>
  <c r="M51" i="1" s="1"/>
  <c r="I47" i="1"/>
  <c r="M47" i="1" s="1"/>
  <c r="I43" i="1"/>
  <c r="M43" i="1" s="1"/>
  <c r="L52" i="1"/>
  <c r="L50" i="1"/>
  <c r="L44" i="1"/>
  <c r="L42" i="1"/>
  <c r="S38" i="1"/>
  <c r="S37" i="1"/>
  <c r="S35" i="1"/>
  <c r="S34" i="1"/>
  <c r="S33" i="1"/>
  <c r="S31" i="1"/>
  <c r="S30" i="1"/>
  <c r="S27" i="1"/>
  <c r="S26" i="1"/>
  <c r="S23" i="1"/>
  <c r="S22" i="1"/>
  <c r="R12" i="1"/>
  <c r="S12" i="1" s="1"/>
  <c r="R19" i="1"/>
  <c r="S15" i="1"/>
  <c r="R11" i="1"/>
  <c r="S11" i="1" s="1"/>
  <c r="I21" i="1"/>
  <c r="K21" i="1" s="1"/>
  <c r="M21" i="1" s="1"/>
  <c r="J54" i="1"/>
  <c r="L54" i="1" s="1"/>
  <c r="J46" i="1"/>
  <c r="L46" i="1" s="1"/>
  <c r="Q390" i="1"/>
  <c r="R390" i="1" s="1"/>
  <c r="S390" i="1" s="1"/>
  <c r="S386" i="1"/>
  <c r="S382" i="1"/>
  <c r="S380" i="1"/>
  <c r="S378" i="1"/>
  <c r="S376" i="1"/>
  <c r="S370" i="1"/>
  <c r="S368" i="1"/>
  <c r="S366" i="1"/>
  <c r="I334" i="1"/>
  <c r="K330" i="1"/>
  <c r="I330" i="1"/>
  <c r="M330" i="1" s="1"/>
  <c r="I326" i="1"/>
  <c r="K322" i="1"/>
  <c r="I322" i="1"/>
  <c r="M322" i="1" s="1"/>
  <c r="I318" i="1"/>
  <c r="K314" i="1"/>
  <c r="I314" i="1"/>
  <c r="M314" i="1" s="1"/>
  <c r="I310" i="1"/>
  <c r="K306" i="1"/>
  <c r="I306" i="1"/>
  <c r="M306" i="1" s="1"/>
  <c r="I302" i="1"/>
  <c r="K298" i="1"/>
  <c r="I298" i="1"/>
  <c r="M298" i="1" s="1"/>
  <c r="I294" i="1"/>
  <c r="K290" i="1"/>
  <c r="I290" i="1"/>
  <c r="M290" i="1" s="1"/>
  <c r="I286" i="1"/>
  <c r="K282" i="1"/>
  <c r="I282" i="1"/>
  <c r="M282" i="1" s="1"/>
  <c r="I278" i="1"/>
  <c r="K274" i="1"/>
  <c r="I274" i="1"/>
  <c r="M274" i="1" s="1"/>
  <c r="I270" i="1"/>
  <c r="K266" i="1"/>
  <c r="I266" i="1"/>
  <c r="M266" i="1" s="1"/>
  <c r="I262" i="1"/>
  <c r="K258" i="1"/>
  <c r="I258" i="1"/>
  <c r="M258" i="1" s="1"/>
  <c r="I254" i="1"/>
  <c r="K250" i="1"/>
  <c r="I250" i="1"/>
  <c r="M250" i="1" s="1"/>
  <c r="I246" i="1"/>
  <c r="K242" i="1"/>
  <c r="I242" i="1"/>
  <c r="M242" i="1" s="1"/>
  <c r="I238" i="1"/>
  <c r="K234" i="1"/>
  <c r="I234" i="1"/>
  <c r="M234" i="1" s="1"/>
  <c r="I230" i="1"/>
  <c r="K226" i="1"/>
  <c r="I226" i="1"/>
  <c r="M226" i="1" s="1"/>
  <c r="I187" i="1"/>
  <c r="K183" i="1"/>
  <c r="I183" i="1"/>
  <c r="M183" i="1" s="1"/>
  <c r="I179" i="1"/>
  <c r="I182" i="1"/>
  <c r="H176" i="1"/>
  <c r="S174" i="1"/>
  <c r="S170" i="1"/>
  <c r="Q164" i="1"/>
  <c r="Q160" i="1"/>
  <c r="R160" i="1"/>
  <c r="S160" i="1" s="1"/>
  <c r="Q156" i="1"/>
  <c r="Q152" i="1"/>
  <c r="R152" i="1"/>
  <c r="S152" i="1" s="1"/>
  <c r="Q148" i="1"/>
  <c r="Q144" i="1"/>
  <c r="R144" i="1"/>
  <c r="S144" i="1" s="1"/>
  <c r="Q140" i="1"/>
  <c r="Q136" i="1"/>
  <c r="R136" i="1"/>
  <c r="S136" i="1" s="1"/>
  <c r="Q132" i="1"/>
  <c r="Q128" i="1"/>
  <c r="R128" i="1"/>
  <c r="S128" i="1" s="1"/>
  <c r="Q124" i="1"/>
  <c r="Q120" i="1"/>
  <c r="R120" i="1"/>
  <c r="S120" i="1" s="1"/>
  <c r="Q116" i="1"/>
  <c r="Q112" i="1"/>
  <c r="R112" i="1"/>
  <c r="S112" i="1" s="1"/>
  <c r="Q108" i="1"/>
  <c r="R104" i="1"/>
  <c r="Q104" i="1"/>
  <c r="S104" i="1"/>
  <c r="Q100" i="1"/>
  <c r="R100" i="1" s="1"/>
  <c r="R96" i="1"/>
  <c r="Q96" i="1"/>
  <c r="S96" i="1"/>
  <c r="Q92" i="1"/>
  <c r="R92" i="1" s="1"/>
  <c r="R88" i="1"/>
  <c r="Q88" i="1"/>
  <c r="S88" i="1"/>
  <c r="Q84" i="1"/>
  <c r="R84" i="1" s="1"/>
  <c r="R80" i="1"/>
  <c r="Q80" i="1"/>
  <c r="S80" i="1"/>
  <c r="Q76" i="1"/>
  <c r="R76" i="1" s="1"/>
  <c r="R72" i="1"/>
  <c r="Q72" i="1"/>
  <c r="S72" i="1"/>
  <c r="Q68" i="1"/>
  <c r="R64" i="1"/>
  <c r="Q64" i="1"/>
  <c r="S64" i="1"/>
  <c r="Q60" i="1"/>
  <c r="R60" i="1" s="1"/>
  <c r="R56" i="1"/>
  <c r="Q56" i="1"/>
  <c r="S56" i="1"/>
  <c r="K163" i="1"/>
  <c r="I163" i="1"/>
  <c r="M163" i="1" s="1"/>
  <c r="I159" i="1"/>
  <c r="K155" i="1"/>
  <c r="I155" i="1"/>
  <c r="M155" i="1" s="1"/>
  <c r="I151" i="1"/>
  <c r="K147" i="1"/>
  <c r="I147" i="1"/>
  <c r="M147" i="1" s="1"/>
  <c r="I143" i="1"/>
  <c r="K139" i="1"/>
  <c r="I139" i="1"/>
  <c r="M139" i="1" s="1"/>
  <c r="I135" i="1"/>
  <c r="K131" i="1"/>
  <c r="I131" i="1"/>
  <c r="M131" i="1" s="1"/>
  <c r="I127" i="1"/>
  <c r="K123" i="1"/>
  <c r="I123" i="1"/>
  <c r="M123" i="1" s="1"/>
  <c r="I119" i="1"/>
  <c r="K115" i="1"/>
  <c r="I115" i="1"/>
  <c r="M115" i="1" s="1"/>
  <c r="I111" i="1"/>
  <c r="K107" i="1"/>
  <c r="I107" i="1"/>
  <c r="M107" i="1" s="1"/>
  <c r="I103" i="1"/>
  <c r="K99" i="1"/>
  <c r="I99" i="1"/>
  <c r="M99" i="1" s="1"/>
  <c r="I95" i="1"/>
  <c r="K91" i="1"/>
  <c r="I91" i="1"/>
  <c r="M91" i="1" s="1"/>
  <c r="I87" i="1"/>
  <c r="K83" i="1"/>
  <c r="I83" i="1"/>
  <c r="M83" i="1" s="1"/>
  <c r="I79" i="1"/>
  <c r="K75" i="1"/>
  <c r="I75" i="1"/>
  <c r="M75" i="1" s="1"/>
  <c r="I71" i="1"/>
  <c r="K67" i="1"/>
  <c r="I67" i="1"/>
  <c r="M67" i="1" s="1"/>
  <c r="I63" i="1"/>
  <c r="K59" i="1"/>
  <c r="I59" i="1"/>
  <c r="M59" i="1" s="1"/>
  <c r="I55" i="1"/>
  <c r="S91" i="1"/>
  <c r="S87" i="1"/>
  <c r="S83" i="1"/>
  <c r="S79" i="1"/>
  <c r="S75" i="1"/>
  <c r="S71" i="1"/>
  <c r="S65" i="1"/>
  <c r="R135" i="1"/>
  <c r="R131" i="1"/>
  <c r="R127" i="1"/>
  <c r="R123" i="1"/>
  <c r="R119" i="1"/>
  <c r="R115" i="1"/>
  <c r="R111" i="1"/>
  <c r="K168" i="1"/>
  <c r="I168" i="1"/>
  <c r="M168" i="1" s="1"/>
  <c r="I164" i="1"/>
  <c r="K160" i="1"/>
  <c r="I160" i="1"/>
  <c r="M160" i="1" s="1"/>
  <c r="I156" i="1"/>
  <c r="K152" i="1"/>
  <c r="I152" i="1"/>
  <c r="M152" i="1" s="1"/>
  <c r="I148" i="1"/>
  <c r="K144" i="1"/>
  <c r="I144" i="1"/>
  <c r="M144" i="1" s="1"/>
  <c r="I140" i="1"/>
  <c r="K136" i="1"/>
  <c r="I136" i="1"/>
  <c r="M136" i="1" s="1"/>
  <c r="I132" i="1"/>
  <c r="K128" i="1"/>
  <c r="I128" i="1"/>
  <c r="M128" i="1" s="1"/>
  <c r="I124" i="1"/>
  <c r="K120" i="1"/>
  <c r="I120" i="1"/>
  <c r="M120" i="1" s="1"/>
  <c r="I116" i="1"/>
  <c r="K112" i="1"/>
  <c r="I112" i="1"/>
  <c r="M112" i="1" s="1"/>
  <c r="I108" i="1"/>
  <c r="K104" i="1"/>
  <c r="I104" i="1"/>
  <c r="M104" i="1" s="1"/>
  <c r="I100" i="1"/>
  <c r="K96" i="1"/>
  <c r="I96" i="1"/>
  <c r="M96" i="1" s="1"/>
  <c r="I92" i="1"/>
  <c r="K88" i="1"/>
  <c r="I88" i="1"/>
  <c r="M88" i="1" s="1"/>
  <c r="I84" i="1"/>
  <c r="K80" i="1"/>
  <c r="I80" i="1"/>
  <c r="M80" i="1" s="1"/>
  <c r="I76" i="1"/>
  <c r="K72" i="1"/>
  <c r="I72" i="1"/>
  <c r="M72" i="1" s="1"/>
  <c r="I68" i="1"/>
  <c r="K64" i="1"/>
  <c r="I64" i="1"/>
  <c r="M64" i="1" s="1"/>
  <c r="I60" i="1"/>
  <c r="K56" i="1"/>
  <c r="I56" i="1"/>
  <c r="M56" i="1" s="1"/>
  <c r="I19" i="1"/>
  <c r="K15" i="1"/>
  <c r="I15" i="1"/>
  <c r="M15" i="1" s="1"/>
  <c r="I11" i="1"/>
  <c r="R53" i="1"/>
  <c r="S53" i="1" s="1"/>
  <c r="R49" i="1"/>
  <c r="S49" i="1" s="1"/>
  <c r="R45" i="1"/>
  <c r="S45" i="1" s="1"/>
  <c r="R41" i="1"/>
  <c r="S41" i="1" s="1"/>
  <c r="Q21" i="1"/>
  <c r="S21" i="1" s="1"/>
  <c r="Q17" i="1"/>
  <c r="Q13" i="1"/>
  <c r="R17" i="1"/>
  <c r="K18" i="1"/>
  <c r="I18" i="1"/>
  <c r="M18" i="1" s="1"/>
  <c r="I14" i="1"/>
  <c r="K14" i="1" s="1"/>
  <c r="K10" i="1"/>
  <c r="I10" i="1"/>
  <c r="M10" i="1" s="1"/>
  <c r="S52" i="1"/>
  <c r="S48" i="1"/>
  <c r="S44" i="1"/>
  <c r="S40" i="1"/>
  <c r="R36" i="1"/>
  <c r="S36" i="1" s="1"/>
  <c r="R32" i="1"/>
  <c r="S32" i="1" s="1"/>
  <c r="R28" i="1"/>
  <c r="S28" i="1" s="1"/>
  <c r="R24" i="1"/>
  <c r="Q20" i="1"/>
  <c r="R20" i="1" s="1"/>
  <c r="S20" i="1" s="1"/>
  <c r="Q16" i="1"/>
  <c r="R16" i="1" s="1"/>
  <c r="S16" i="1" s="1"/>
  <c r="L37" i="1"/>
  <c r="L33" i="1"/>
  <c r="L29" i="1"/>
  <c r="L27" i="1"/>
  <c r="L25" i="1"/>
  <c r="L23" i="1"/>
  <c r="R18" i="1"/>
  <c r="S18" i="1" s="1"/>
  <c r="R14" i="1"/>
  <c r="S14" i="1" s="1"/>
  <c r="L9" i="1"/>
  <c r="K51" i="1"/>
  <c r="K47" i="1"/>
  <c r="K43" i="1"/>
  <c r="K39" i="1"/>
  <c r="M39" i="1" s="1"/>
  <c r="R21" i="1"/>
  <c r="S17" i="1"/>
  <c r="R13" i="1"/>
  <c r="S13" i="1" s="1"/>
  <c r="M14" i="1" l="1"/>
  <c r="K11" i="1"/>
  <c r="M11" i="1" s="1"/>
  <c r="K19" i="1"/>
  <c r="M19" i="1" s="1"/>
  <c r="K60" i="1"/>
  <c r="M60" i="1" s="1"/>
  <c r="K68" i="1"/>
  <c r="M68" i="1" s="1"/>
  <c r="K76" i="1"/>
  <c r="M76" i="1" s="1"/>
  <c r="K84" i="1"/>
  <c r="M84" i="1" s="1"/>
  <c r="K92" i="1"/>
  <c r="M92" i="1" s="1"/>
  <c r="K100" i="1"/>
  <c r="M100" i="1" s="1"/>
  <c r="K108" i="1"/>
  <c r="M108" i="1" s="1"/>
  <c r="K116" i="1"/>
  <c r="M116" i="1" s="1"/>
  <c r="K124" i="1"/>
  <c r="M124" i="1" s="1"/>
  <c r="K132" i="1"/>
  <c r="M132" i="1" s="1"/>
  <c r="K140" i="1"/>
  <c r="M140" i="1" s="1"/>
  <c r="K148" i="1"/>
  <c r="M148" i="1" s="1"/>
  <c r="K156" i="1"/>
  <c r="M156" i="1" s="1"/>
  <c r="K164" i="1"/>
  <c r="M164" i="1" s="1"/>
  <c r="K55" i="1"/>
  <c r="M55" i="1" s="1"/>
  <c r="K63" i="1"/>
  <c r="M63" i="1" s="1"/>
  <c r="K71" i="1"/>
  <c r="M71" i="1" s="1"/>
  <c r="K79" i="1"/>
  <c r="M79" i="1" s="1"/>
  <c r="K87" i="1"/>
  <c r="M87" i="1" s="1"/>
  <c r="K95" i="1"/>
  <c r="M95" i="1" s="1"/>
  <c r="K103" i="1"/>
  <c r="M103" i="1" s="1"/>
  <c r="K111" i="1"/>
  <c r="M111" i="1" s="1"/>
  <c r="K119" i="1"/>
  <c r="M119" i="1" s="1"/>
  <c r="K127" i="1"/>
  <c r="M127" i="1" s="1"/>
  <c r="K135" i="1"/>
  <c r="M135" i="1" s="1"/>
  <c r="K143" i="1"/>
  <c r="M143" i="1" s="1"/>
  <c r="K151" i="1"/>
  <c r="M151" i="1" s="1"/>
  <c r="K159" i="1"/>
  <c r="M159" i="1" s="1"/>
  <c r="S60" i="1"/>
  <c r="R68" i="1"/>
  <c r="S68" i="1" s="1"/>
  <c r="S76" i="1"/>
  <c r="S84" i="1"/>
  <c r="S92" i="1"/>
  <c r="S100" i="1"/>
  <c r="R108" i="1"/>
  <c r="S108" i="1" s="1"/>
  <c r="R116" i="1"/>
  <c r="S116" i="1" s="1"/>
  <c r="R124" i="1"/>
  <c r="S124" i="1" s="1"/>
  <c r="R132" i="1"/>
  <c r="S132" i="1" s="1"/>
  <c r="R140" i="1"/>
  <c r="S140" i="1" s="1"/>
  <c r="R148" i="1"/>
  <c r="S148" i="1" s="1"/>
  <c r="R156" i="1"/>
  <c r="S156" i="1" s="1"/>
  <c r="R164" i="1"/>
  <c r="S164" i="1" s="1"/>
  <c r="K179" i="1"/>
  <c r="M179" i="1" s="1"/>
  <c r="K187" i="1"/>
  <c r="M187" i="1" s="1"/>
  <c r="K230" i="1"/>
  <c r="M230" i="1" s="1"/>
  <c r="K238" i="1"/>
  <c r="M238" i="1" s="1"/>
  <c r="K246" i="1"/>
  <c r="M246" i="1" s="1"/>
  <c r="K254" i="1"/>
  <c r="M254" i="1" s="1"/>
  <c r="K262" i="1"/>
  <c r="M262" i="1" s="1"/>
  <c r="K270" i="1"/>
  <c r="M270" i="1" s="1"/>
  <c r="K278" i="1"/>
  <c r="M278" i="1" s="1"/>
  <c r="K286" i="1"/>
  <c r="M286" i="1" s="1"/>
  <c r="K294" i="1"/>
  <c r="M294" i="1" s="1"/>
  <c r="K302" i="1"/>
  <c r="M302" i="1" s="1"/>
  <c r="K310" i="1"/>
  <c r="M310" i="1" s="1"/>
  <c r="K318" i="1"/>
  <c r="M318" i="1" s="1"/>
  <c r="K326" i="1"/>
  <c r="M326" i="1" s="1"/>
  <c r="K334" i="1"/>
  <c r="M334" i="1" s="1"/>
  <c r="K16" i="1"/>
  <c r="M16" i="1" s="1"/>
  <c r="K17" i="1"/>
  <c r="M17" i="1" s="1"/>
  <c r="K62" i="1"/>
  <c r="M62" i="1" s="1"/>
  <c r="K70" i="1"/>
  <c r="M70" i="1" s="1"/>
  <c r="K78" i="1"/>
  <c r="M78" i="1" s="1"/>
  <c r="K86" i="1"/>
  <c r="M86" i="1" s="1"/>
  <c r="K94" i="1"/>
  <c r="M94" i="1" s="1"/>
  <c r="K102" i="1"/>
  <c r="M102" i="1" s="1"/>
  <c r="K110" i="1"/>
  <c r="M110" i="1" s="1"/>
  <c r="K118" i="1"/>
  <c r="M118" i="1" s="1"/>
  <c r="K126" i="1"/>
  <c r="M126" i="1" s="1"/>
  <c r="K134" i="1"/>
  <c r="M134" i="1" s="1"/>
  <c r="K142" i="1"/>
  <c r="M142" i="1" s="1"/>
  <c r="K150" i="1"/>
  <c r="M150" i="1" s="1"/>
  <c r="K158" i="1"/>
  <c r="M158" i="1" s="1"/>
  <c r="K166" i="1"/>
  <c r="M166" i="1" s="1"/>
  <c r="K57" i="1"/>
  <c r="M57" i="1" s="1"/>
  <c r="K65" i="1"/>
  <c r="M65" i="1" s="1"/>
  <c r="K73" i="1"/>
  <c r="M73" i="1" s="1"/>
  <c r="K81" i="1"/>
  <c r="M81" i="1" s="1"/>
  <c r="K89" i="1"/>
  <c r="M89" i="1" s="1"/>
  <c r="K97" i="1"/>
  <c r="M97" i="1" s="1"/>
  <c r="K105" i="1"/>
  <c r="M105" i="1" s="1"/>
  <c r="K113" i="1"/>
  <c r="M113" i="1" s="1"/>
  <c r="K121" i="1"/>
  <c r="M121" i="1" s="1"/>
  <c r="K129" i="1"/>
  <c r="M129" i="1" s="1"/>
  <c r="K137" i="1"/>
  <c r="M137" i="1" s="1"/>
  <c r="K145" i="1"/>
  <c r="M145" i="1" s="1"/>
  <c r="K153" i="1"/>
  <c r="M153" i="1" s="1"/>
  <c r="K161" i="1"/>
  <c r="M161" i="1" s="1"/>
  <c r="S62" i="1"/>
  <c r="S70" i="1"/>
  <c r="S78" i="1"/>
  <c r="S86" i="1"/>
  <c r="S94" i="1"/>
  <c r="S102" i="1"/>
  <c r="R110" i="1"/>
  <c r="S110" i="1" s="1"/>
  <c r="R118" i="1"/>
  <c r="S118" i="1" s="1"/>
  <c r="R126" i="1"/>
  <c r="S126" i="1" s="1"/>
  <c r="R134" i="1"/>
  <c r="S134" i="1" s="1"/>
  <c r="R142" i="1"/>
  <c r="S142" i="1" s="1"/>
  <c r="R150" i="1"/>
  <c r="S150" i="1" s="1"/>
  <c r="R158" i="1"/>
  <c r="S158" i="1" s="1"/>
  <c r="R166" i="1"/>
  <c r="S166" i="1" s="1"/>
  <c r="J176" i="1"/>
  <c r="L176" i="1" s="1"/>
  <c r="M186" i="1"/>
  <c r="K181" i="1"/>
  <c r="M181" i="1" s="1"/>
  <c r="K224" i="1"/>
  <c r="M224" i="1" s="1"/>
  <c r="K232" i="1"/>
  <c r="M232" i="1" s="1"/>
  <c r="K240" i="1"/>
  <c r="M240" i="1" s="1"/>
  <c r="K248" i="1"/>
  <c r="M248" i="1" s="1"/>
  <c r="K256" i="1"/>
  <c r="M256" i="1" s="1"/>
  <c r="K264" i="1"/>
  <c r="M264" i="1" s="1"/>
  <c r="K272" i="1"/>
  <c r="M272" i="1" s="1"/>
  <c r="K280" i="1"/>
  <c r="M280" i="1" s="1"/>
  <c r="K288" i="1"/>
  <c r="M288" i="1" s="1"/>
  <c r="K296" i="1"/>
  <c r="M296" i="1" s="1"/>
  <c r="K304" i="1"/>
  <c r="M304" i="1" s="1"/>
  <c r="K312" i="1"/>
  <c r="M312" i="1" s="1"/>
  <c r="K320" i="1"/>
  <c r="M320" i="1" s="1"/>
  <c r="K328" i="1"/>
  <c r="M328" i="1" s="1"/>
  <c r="M9" i="1"/>
  <c r="S8" i="1"/>
  <c r="K182" i="1"/>
  <c r="M182" i="1" s="1"/>
</calcChain>
</file>

<file path=xl/sharedStrings.xml><?xml version="1.0" encoding="utf-8"?>
<sst xmlns="http://schemas.openxmlformats.org/spreadsheetml/2006/main" count="821" uniqueCount="648">
  <si>
    <t>Anul de calcul</t>
  </si>
  <si>
    <t>Cuantumurile tarifelor la serviciile auxiliare aferente serviciului public de alimentare cu apă și de canalizare prestate consumatorilor de către Î.I.S. "Acva-Nord" Soroca</t>
  </si>
  <si>
    <t>lei</t>
  </si>
  <si>
    <t>SERVICII AUXILIARE</t>
  </si>
  <si>
    <t>Tarif standard</t>
  </si>
  <si>
    <t>Tarif suplimentar (1m/1contor/1 foi)</t>
  </si>
  <si>
    <t>CMSA</t>
  </si>
  <si>
    <t>CTSA</t>
  </si>
  <si>
    <t>CPSA</t>
  </si>
  <si>
    <t>CDA</t>
  </si>
  <si>
    <t>RN</t>
  </si>
  <si>
    <t>TARIF (fără TVA)</t>
  </si>
  <si>
    <t>TARIF
 (fără TVA)</t>
  </si>
  <si>
    <t>casnic</t>
  </si>
  <si>
    <t>noncasnic</t>
  </si>
  <si>
    <t>noncasnic*</t>
  </si>
  <si>
    <t>2</t>
  </si>
  <si>
    <t>Branșarea instalațiilor interne de apă ale consumatorilor la rețeaua publică de alimentare cu apă, branșament executat de operator</t>
  </si>
  <si>
    <t>2.1</t>
  </si>
  <si>
    <t xml:space="preserve">Tariful pentru branșarea instalațiilor interne de apă ale consumatorilor la rețeaua publică de alimentare cu apă. Branșament din polietilenă D = 20 mm. Conductă de apă din oțel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</si>
  <si>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</t>
  </si>
  <si>
    <t xml:space="preserve">Tariful pentru branșarea instalațiilor interne de apă ale consumatorilor la rețeaua publică de alimentare cu apă. Branșament din polietilenă D = 25 mm. Conductă de apă din oțel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</si>
  <si>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</t>
  </si>
  <si>
    <t>Tariful pentru branșarea instalațiilor interne de apă ale consumatorilor la rețeaua publică de alimentare cu apă. Branșament din polietilenă D = 32 mm.  Conductă de apă din oțel</t>
  </si>
  <si>
    <t>2.4</t>
  </si>
  <si>
    <t>Tariful pentru branșarea instalațiilor interne de apă ale consumatorilor la rețeaua publică de alimentare cu apă. Branșament din polietilenă D = 40 mm.  Conductă de apă din oțel</t>
  </si>
  <si>
    <t>2.5</t>
  </si>
  <si>
    <t xml:space="preserve">Tariful pentru branșarea instalațiilor interne de apă ale consumatorilor la rețeaua publică de alimentare cu apă. Branșament din polietilenă D = 50 mm.  Conductă de apă din oțel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</si>
  <si>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</t>
  </si>
  <si>
    <t>Tariful pentru branșarea instalațiilor interne de apă ale consumatorilor la rețeaua publică de alimentare cu apă. Branșament din polietilenă D = 63 mm.  Conductă de apă din oțel</t>
  </si>
  <si>
    <t>2.7</t>
  </si>
  <si>
    <t>Tariful pentru branșarea instalațiilor interne de apă ale consumatorilor la rețeaua publică de alimentare cu apă. Branșament din polietilenă D =75 mm.  Conductă de apă din oțel</t>
  </si>
  <si>
    <t>2.8</t>
  </si>
  <si>
    <t>Tariful pentru branșarea instalațiilor interne de apă ale consumatorilor la rețeaua publică de alimentare cu apă. Branșament din polietilenă D = 90 mm.  Conductă de apă din oțel</t>
  </si>
  <si>
    <t>2.9</t>
  </si>
  <si>
    <t>Tariful pentru branșarea instalațiilor interne de apă ale consumatorilor la rețeaua publică de alimentare cu apă. Branșament din polietilenă D = 110 mm.  Conductă de apă din oțel</t>
  </si>
  <si>
    <t>2.10</t>
  </si>
  <si>
    <t>Tariful pentru branșarea instalațiilor interne de apă ale consumatorilor la rețeaua publică de alimentare cu apă. Branșament din polietilenă D = 140 mm.  Conductă de apă din oțel</t>
  </si>
  <si>
    <t>2.11</t>
  </si>
  <si>
    <t>Tariful pentru branșarea instalațiilor interne de apă ale consumatorilor la rețeaua publică de alimentare cu apă. Branșament din polietilenă D = 160 mm.  Conductă de apă din oțel</t>
  </si>
  <si>
    <t>2.12</t>
  </si>
  <si>
    <t>Tariful pentru branșarea instalațiilor interne de apă ale consumatorilor la rețeaua publică de alimentare cu apă. Branșament din polietilenă D = 200 mm.  Conductă de apă din oțel</t>
  </si>
  <si>
    <t>2.13</t>
  </si>
  <si>
    <t>Tariful pentru branșarea instalațiilor interne de apă ale consumatorilor la rețeaua publică de alimentare cu apă. Branșament din polietilenă D = 250 mm.  Conductă de apă din oțel</t>
  </si>
  <si>
    <t>2.14</t>
  </si>
  <si>
    <t>Tariful pentru branșarea instalațiilor interne de apă ale consumatorilor la rețeaua publică de alimentare cu apă. Branșament din polietilenă D = 300 mm.  Conductă de apă din oțel</t>
  </si>
  <si>
    <t>2.15</t>
  </si>
  <si>
    <t xml:space="preserve">Tariful pentru branşarea instalaţiilor interne de apă ale consumatorilor la reţeaua publică de alimentare cu apă. Branșament din polietilenă D = 20 mm. Diametrul conductei de apă din polietilenă, fontă D = 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</si>
  <si>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2.16</t>
  </si>
  <si>
    <t>Tariful pentru branşarea instalaţiilor interne de apă ale consumatorilor la reţeaua publică de alimentare cu apă. Branșament din polietilenă D = 20 mm. Diametrul conductei de apă din polietilenă, fontă D = 32 mm.</t>
  </si>
  <si>
    <t>2.17</t>
  </si>
  <si>
    <t xml:space="preserve">Tariful pentru branşarea instalaţiilor interne de apă ale consumatorilor la reţeaua publică de alimentare cu apă. Branșament din polietilenă D = 20 mm. Diametrul conductei de apă din polietilenă, fontă D = 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</si>
  <si>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2.18</t>
  </si>
  <si>
    <t xml:space="preserve">Tariful pentru branşarea instalaţiilor interne de apă ale consumatorilor la reţeaua publică de alimentare cu apă. Branșament din polietilenă D = 20 mm. Diametrul conductei de apă din polietilenă, fontă D = 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</si>
  <si>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2.19</t>
  </si>
  <si>
    <t>Tariful pentru branşarea instalaţiilor interne de apă ale consumatorilor la reţeaua publică de alimentare cu apă. Branșament din polietilenă D = 20 mm. Diametrul conductei de apă din polietilenă, fontă D = 63 mm.</t>
  </si>
  <si>
    <t>2.20</t>
  </si>
  <si>
    <t xml:space="preserve">Tariful pentru branşarea instalaţiilor interne de apă ale consumatorilor la reţeaua publică de alimentare cu apă. Branșament din polietilenă D = 20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</si>
  <si>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2.21</t>
  </si>
  <si>
    <t xml:space="preserve">Tariful pentru branşarea instalaţiilor interne de apă ale consumatorilor la reţeaua publică de alimentare cu apă. Branșament din polietilenă D = 20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</si>
  <si>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2.22</t>
  </si>
  <si>
    <t xml:space="preserve">Tariful pentru branşarea instalaţiilor interne de apă ale consumatorilor la reţeaua publică de alimentare cu apă. Branșament din polietilenă D = 20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</si>
  <si>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2.23</t>
  </si>
  <si>
    <t xml:space="preserve">Tariful pentru branşarea instalaţiilor interne de apă ale consumatorilor la reţeaua publică de alimentare cu apă. Branșament din polietilenă D = 20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</si>
  <si>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2.24</t>
  </si>
  <si>
    <t xml:space="preserve">Tariful pentru branşarea instalaţiilor interne de apă ale consumatorilor la reţeaua publică de alimentare cu apă. Branșament din polietilenă D = 20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</si>
  <si>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2.25</t>
  </si>
  <si>
    <t xml:space="preserve">Tariful pentru branşarea instalaţiilor interne de apă ale consumatorilor la reţeaua publică de alimentare cu apă. Branșament din polietilenă D = 20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</si>
  <si>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2.26</t>
  </si>
  <si>
    <t xml:space="preserve">Tariful pentru branşarea instalaţiilor interne de apă ale consumatorilor la reţeaua publică de alimentare cu apă. Branșament din polietilenă D = 20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</si>
  <si>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2.27</t>
  </si>
  <si>
    <t xml:space="preserve">Tariful pentru branşarea instalaţiilor interne de apă ale consumatorilor la reţeaua publică de alimentare cu apă. Branșament din polietilenă D = 20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</si>
  <si>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2.28</t>
  </si>
  <si>
    <t xml:space="preserve">Tariful pentru branşarea instalaţiilor interne de apă ale consumatorilor la reţeaua publică de alimentare cu apă. Branșament din polietilenă D = 20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</si>
  <si>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2.29</t>
  </si>
  <si>
    <t xml:space="preserve">Tariful pentru branşarea instalaţiilor interne de apă ale consumatorilor la reţeaua publică de alimentare cu apă. Branșament din polietilenă D = 20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</si>
  <si>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2.30</t>
  </si>
  <si>
    <t xml:space="preserve">Tariful pentru branşarea instalaţiilor interne de apă ale consumatorilor la reţeaua publică de alimentare cu apă. Branșament din polietilenă D = 20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</si>
  <si>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2.31</t>
  </si>
  <si>
    <t xml:space="preserve">Tariful pentru branşarea instalaţiilor interne de apă ale consumatorilor la reţeaua publică de alimentare cu apă. Branșament din polietilenă D = 20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</si>
  <si>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2.32</t>
  </si>
  <si>
    <t xml:space="preserve">Tariful pentru branşarea instalaţiilor interne de apă ale consumatorilor la reţeaua publică de alimentare cu apă. Branșament din polietilenă D = 25 mm. Diametrul conductei de apă din polietilenă, fontă D = 32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</si>
  <si>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2.33</t>
  </si>
  <si>
    <t xml:space="preserve">Tariful pentru branşarea instalaţiilor interne de apă ale consumatorilor la reţeaua publică de alimentare cu apă. Branșament din polietilenă D = 25 mm. Diametrul conductei de apă din polietilenă, fontă D = 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</si>
  <si>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2.34</t>
  </si>
  <si>
    <t xml:space="preserve">Tariful pentru branşarea instalaţiilor interne de apă ale consumatorilor la reţeaua publică de alimentare cu apă. Branșament din polietilenă D = 25 mm. Diametrul conductei de apă din polietilenă, fontă D = 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</si>
  <si>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2.35</t>
  </si>
  <si>
    <t>Tariful pentru branşarea instalaţiilor interne de apă ale consumatorilor la reţeaua publică de alimentare cu apă. Branșament din polietilenă D = 25 mm. Diametrul conductei de apă din polietilenă, fontă D = 63 mm.</t>
  </si>
  <si>
    <t>2.36</t>
  </si>
  <si>
    <t xml:space="preserve">Tariful pentru branşarea instalaţiilor interne de apă ale consumatorilor la reţeaua publică de alimentare cu apă. Branșament din polietilenă D = 25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</si>
  <si>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2.37</t>
  </si>
  <si>
    <t xml:space="preserve">Tariful pentru branşarea instalaţiilor interne de apă ale consumatorilor la reţeaua publică de alimentare cu apă. Branșament din polietilenă D = 25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</si>
  <si>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2.38</t>
  </si>
  <si>
    <t xml:space="preserve">Tariful pentru branşarea instalaţiilor interne de apă ale consumatorilor la reţeaua publică de alimentare cu apă. Branșament din polietilenă D = 25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</si>
  <si>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2.39</t>
  </si>
  <si>
    <t xml:space="preserve">Tariful pentru branşarea instalaţiilor interne de apă ale consumatorilor la reţeaua publică de alimentare cu apă. Branșament din polietilenă D = 25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</si>
  <si>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2.40</t>
  </si>
  <si>
    <t xml:space="preserve">Tariful pentru branşarea instalaţiilor interne de apă ale consumatorilor la reţeaua publică de alimentare cu apă. Branșament din polietilenă D = 25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</si>
  <si>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2.41</t>
  </si>
  <si>
    <t xml:space="preserve">Tariful pentru branşarea instalaţiilor interne de apă ale consumatorilor la reţeaua publică de alimentare cu apă. Branșament din polietilenă D = 25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</si>
  <si>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2.42</t>
  </si>
  <si>
    <t xml:space="preserve">Tariful pentru branşarea instalaţiilor interne de apă ale consumatorilor la reţeaua publică de alimentare cu apă. Branșament din polietilenă D = 25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</si>
  <si>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2.43</t>
  </si>
  <si>
    <t xml:space="preserve">Tariful pentru branşarea instalaţiilor interne de apă ale consumatorilor la reţeaua publică de alimentare cu apă. Branșament din polietilenă D = 25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</si>
  <si>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2.44</t>
  </si>
  <si>
    <t xml:space="preserve">Tariful pentru branşarea instalaţiilor interne de apă ale consumatorilor la reţeaua publică de alimentare cu apă. Branșament din polietilenă D = 25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</si>
  <si>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2.45</t>
  </si>
  <si>
    <t xml:space="preserve">Tariful pentru branşarea instalaţiilor interne de apă ale consumatorilor la reţeaua publică de alimentare cu apă. Branșament din polietilenă D = 25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</si>
  <si>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2.46</t>
  </si>
  <si>
    <t xml:space="preserve">Tariful pentru branşarea instalaţiilor interne de apă ale consumatorilor la reţeaua publică de alimentare cu apă. Branșament din polietilenă D = 25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</si>
  <si>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2.47</t>
  </si>
  <si>
    <t xml:space="preserve">Tariful pentru branşarea instalaţiilor interne de apă ale consumatorilor la reţeaua publică de alimentare cu apă. Branșament din polietilenă D = 25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</si>
  <si>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2.48</t>
  </si>
  <si>
    <t xml:space="preserve">Tariful pentru branşarea instalaţiilor interne de apă ale consumatorilor la reţeaua publică de alimentare cu apă. Branșament din polietilenă D = 32 mm. Diametrul conductei de apă din polietilenă, fontă D = 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</si>
  <si>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2.49</t>
  </si>
  <si>
    <t xml:space="preserve">Tariful pentru branşarea instalaţiilor interne de apă ale consumatorilor la reţeaua publică de alimentare cu apă. Branșament din polietilenă D = 32 mm. Diametrul conductei de apă din polietilenă, fontă D = 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</si>
  <si>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2.50</t>
  </si>
  <si>
    <t>Tariful pentru branşarea instalaţiilor interne de apă ale consumatorilor la reţeaua publică de alimentare cu apă. Branșament din polietilenă D = 32 mm. Diametrul conductei de apă din polietilenă, fontă D = 63 mm.</t>
  </si>
  <si>
    <t>2.51</t>
  </si>
  <si>
    <t xml:space="preserve">Tariful pentru branşarea instalaţiilor interne de apă ale consumatorilor la reţeaua publică de alimentare cu apă. Branșament din polietilenă D = 32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</si>
  <si>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2.52</t>
  </si>
  <si>
    <t xml:space="preserve">Tariful pentru branşarea instalaţiilor interne de apă ale consumatorilor la reţeaua publică de alimentare cu apă. Branșament din polietilenă D = 32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</si>
  <si>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2.53</t>
  </si>
  <si>
    <t xml:space="preserve">Tariful pentru branşarea instalaţiilor interne de apă ale consumatorilor la reţeaua publică de alimentare cu apă. Branșament din polietilenă D = 32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</si>
  <si>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2.54</t>
  </si>
  <si>
    <t xml:space="preserve">Tariful pentru branşarea instalaţiilor interne de apă ale consumatorilor la reţeaua publică de alimentare cu apă. Branșament din polietilenă D = 32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</si>
  <si>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2.55</t>
  </si>
  <si>
    <t xml:space="preserve">Tariful pentru branşarea instalaţiilor interne de apă ale consumatorilor la reţeaua publică de alimentare cu apă. Branșament din polietilenă D = 32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</si>
  <si>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2.56</t>
  </si>
  <si>
    <t xml:space="preserve">Tariful pentru branşarea instalaţiilor interne de apă ale consumatorilor la reţeaua publică de alimentare cu apă. Branșament din polietilenă D = 32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</si>
  <si>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2.57</t>
  </si>
  <si>
    <t xml:space="preserve">Tariful pentru branşarea instalaţiilor interne de apă ale consumatorilor la reţeaua publică de alimentare cu apă. Branșament din polietilenă D = 32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</si>
  <si>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2.58</t>
  </si>
  <si>
    <t xml:space="preserve">Tariful pentru branşarea instalaţiilor interne de apă ale consumatorilor la reţeaua publică de alimentare cu apă. Branșament din polietilenă D = 32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</si>
  <si>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2.59</t>
  </si>
  <si>
    <t xml:space="preserve">Tariful pentru branşarea instalaţiilor interne de apă ale consumatorilor la reţeaua publică de alimentare cu apă. Branșament din polietilenă D = 32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</si>
  <si>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2.60</t>
  </si>
  <si>
    <t xml:space="preserve">Tariful pentru branşarea instalaţiilor interne de apă ale consumatorilor la reţeaua publică de alimentare cu apă. Branșament din polietilenă D = 32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</si>
  <si>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2.61</t>
  </si>
  <si>
    <t xml:space="preserve">Tariful pentru branşarea instalaţiilor interne de apă ale consumatorilor la reţeaua publică de alimentare cu apă. Branșament din polietilenă D = 32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</si>
  <si>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2.62</t>
  </si>
  <si>
    <t xml:space="preserve">Tariful pentru branşarea instalaţiilor interne de apă ale consumatorilor la reţeaua publică de alimentare cu apă. Branșament din polietilenă D = 32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</si>
  <si>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2.63</t>
  </si>
  <si>
    <t xml:space="preserve">Tariful pentru branşarea instalaţiilor interne de apă ale consumatorilor la reţeaua publică de alimentare cu apă. Branșament din polietilenă D = 40 mm. Diametrul conductei de apă din polietilenă, fontă D = 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</si>
  <si>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2.64</t>
  </si>
  <si>
    <t>Tariful pentru branşarea instalaţiilor interne de apă ale consumatorilor la reţeaua publică de alimentare cu apă. Branșament din polietilenă D = 40 mm. Diametrul conductei de apă din polietilenă, fontă D = 63 mm.</t>
  </si>
  <si>
    <t>2.65</t>
  </si>
  <si>
    <t xml:space="preserve">Tariful pentru branşarea instalaţiilor interne de apă ale consumatorilor la reţeaua publică de alimentare cu apă. Branșament din polietilenă D = 40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</si>
  <si>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2.66</t>
  </si>
  <si>
    <t xml:space="preserve">Tariful pentru branşarea instalaţiilor interne de apă ale consumatorilor la reţeaua publică de alimentare cu apă. Branșament din polietilenă D = 40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</si>
  <si>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2.67</t>
  </si>
  <si>
    <t xml:space="preserve">Tariful pentru branşarea instalaţiilor interne de apă ale consumatorilor la reţeaua publică de alimentare cu apă. Branșament din polietilenă D = 40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</si>
  <si>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2.68</t>
  </si>
  <si>
    <t xml:space="preserve">Tariful pentru branşarea instalaţiilor interne de apă ale consumatorilor la reţeaua publică de alimentare cu apă. Branșament din polietilenă D = 40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</si>
  <si>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2.69</t>
  </si>
  <si>
    <t xml:space="preserve">Tariful pentru branşarea instalaţiilor interne de apă ale consumatorilor la reţeaua publică de alimentare cu apă. Branșament din polietilenă D = 40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</si>
  <si>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2.70</t>
  </si>
  <si>
    <t xml:space="preserve">Tariful pentru branşarea instalaţiilor interne de apă ale consumatorilor la reţeaua publică de alimentare cu apă. Branșament din polietilenă D = 40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</si>
  <si>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2.71</t>
  </si>
  <si>
    <t xml:space="preserve">Tariful pentru branşarea instalaţiilor interne de apă ale consumatorilor la reţeaua publică de alimentare cu apă. Branșament din polietilenă D = 40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</si>
  <si>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2.72</t>
  </si>
  <si>
    <t xml:space="preserve">Tariful pentru branşarea instalaţiilor interne de apă ale consumatorilor la reţeaua publică de alimentare cu apă. Branșament din polietilenă D = 40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</si>
  <si>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2.73</t>
  </si>
  <si>
    <t xml:space="preserve">Tariful pentru branşarea instalaţiilor interne de apă ale consumatorilor la reţeaua publică de alimentare cu apă. Branșament din polietilenă D = 40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</si>
  <si>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2.74</t>
  </si>
  <si>
    <t xml:space="preserve">Tariful pentru branşarea instalaţiilor interne de apă ale consumatorilor la reţeaua publică de alimentare cu apă. Branșament din polietilenă D = 40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</si>
  <si>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2.75</t>
  </si>
  <si>
    <t xml:space="preserve">Tariful pentru branşarea instalaţiilor interne de apă ale consumatorilor la reţeaua publică de alimentare cu apă. Branșament din polietilenă D = 40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</si>
  <si>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2.76</t>
  </si>
  <si>
    <t xml:space="preserve">Tariful pentru branşarea instalaţiilor interne de apă ale consumatorilor la reţeaua publică de alimentare cu apă. Branșament din polietilenă D = 40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</si>
  <si>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2.77</t>
  </si>
  <si>
    <t>Tariful pentru branşarea instalaţiilor interne de apă ale consumatorilor la reţeaua publică de alimentare cu apă. Branșament din polietilenă D = 50 mm. Diametrul conductei de apă din polietilenă, fontă D = 63 mm.</t>
  </si>
  <si>
    <t>2.78</t>
  </si>
  <si>
    <t xml:space="preserve">Tariful pentru branşarea instalaţiilor interne de apă ale consumatorilor la reţeaua publică de alimentare cu apă. Branșament din polietilenă D = 50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</si>
  <si>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2.79</t>
  </si>
  <si>
    <t xml:space="preserve">Tariful pentru branşarea instalaţiilor interne de apă ale consumatorilor la reţeaua publică de alimentare cu apă. Branșament din polietilenă D = 50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</si>
  <si>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2.80</t>
  </si>
  <si>
    <t xml:space="preserve">Tariful pentru branşarea instalaţiilor interne de apă ale consumatorilor la reţeaua publică de alimentare cu apă. Branșament din polietilenă D = 50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</si>
  <si>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2.81</t>
  </si>
  <si>
    <t xml:space="preserve">Tariful pentru branşarea instalaţiilor interne de apă ale consumatorilor la reţeaua publică de alimentare cu apă. Branșament din polietilenă D = 50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</si>
  <si>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2.82</t>
  </si>
  <si>
    <t xml:space="preserve">Tariful pentru branşarea instalaţiilor interne de apă ale consumatorilor la reţeaua publică de alimentare cu apă. Branșament din polietilenă D = 50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</si>
  <si>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2.83</t>
  </si>
  <si>
    <t xml:space="preserve">Tariful pentru branşarea instalaţiilor interne de apă ale consumatorilor la reţeaua publică de alimentare cu apă. Branșament din polietilenă D = 50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</si>
  <si>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2.84</t>
  </si>
  <si>
    <t xml:space="preserve">Tariful pentru branşarea instalaţiilor interne de apă ale consumatorilor la reţeaua publică de alimentare cu apă. Branșament din polietilenă D = 50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</si>
  <si>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2.85</t>
  </si>
  <si>
    <t xml:space="preserve">Tariful pentru branşarea instalaţiilor interne de apă ale consumatorilor la reţeaua publică de alimentare cu apă. Branșament din polietilenă D = 50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</si>
  <si>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2.86</t>
  </si>
  <si>
    <t xml:space="preserve">Tariful pentru branşarea instalaţiilor interne de apă ale consumatorilor la reţeaua publică de alimentare cu apă. Branșament din polietilenă D = 50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</si>
  <si>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2.87</t>
  </si>
  <si>
    <t xml:space="preserve">Tariful pentru branşarea instalaţiilor interne de apă ale consumatorilor la reţeaua publică de alimentare cu apă. Branșament din polietilenă D = 50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</si>
  <si>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2.88</t>
  </si>
  <si>
    <t xml:space="preserve">Tariful pentru branşarea instalaţiilor interne de apă ale consumatorilor la reţeaua publică de alimentare cu apă. Branșament din polietilenă D = 50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</si>
  <si>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2.89</t>
  </si>
  <si>
    <t xml:space="preserve">Tariful pentru branşarea instalaţiilor interne de apă ale consumatorilor la reţeaua publică de alimentare cu apă. Branșament din polietilenă D = 50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</si>
  <si>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2.90</t>
  </si>
  <si>
    <t xml:space="preserve">Tariful pentru branşarea instalaţiilor interne de apă ale consumatorilor la reţeaua publică de alimentare cu apă. Branșament din polietilenă D = 63 mm. Diametrul conductei de apă din polietilenă, fontă D = 75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</si>
  <si>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2.91</t>
  </si>
  <si>
    <t xml:space="preserve">Tariful pentru branşarea instalaţiilor interne de apă ale consumatorilor la reţeaua publică de alimentare cu apă. Branșament din polietilenă D = 63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</si>
  <si>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2.92</t>
  </si>
  <si>
    <t xml:space="preserve">Tariful pentru branşarea instalaţiilor interne de apă ale consumatorilor la reţeaua publică de alimentare cu apă. Branșament din polietilenă D = 63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</si>
  <si>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2.93</t>
  </si>
  <si>
    <t xml:space="preserve">Tariful pentru branşarea instalaţiilor interne de apă ale consumatorilor la reţeaua publică de alimentare cu apă. Branșament din polietilenă D = 63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</si>
  <si>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2.94</t>
  </si>
  <si>
    <t xml:space="preserve">Tariful pentru branşarea instalaţiilor interne de apă ale consumatorilor la reţeaua publică de alimentare cu apă. Branșament din polietilenă D = 63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</si>
  <si>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2.95</t>
  </si>
  <si>
    <t xml:space="preserve">Tariful pentru branşarea instalaţiilor interne de apă ale consumatorilor la reţeaua publică de alimentare cu apă. Branșament din polietilenă D = 63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</si>
  <si>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2.96</t>
  </si>
  <si>
    <t xml:space="preserve">Tariful pentru branşarea instalaţiilor interne de apă ale consumatorilor la reţeaua publică de alimentare cu apă. Branșament din polietilenă D = 63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</si>
  <si>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2.97</t>
  </si>
  <si>
    <t xml:space="preserve">Tariful pentru branşarea instalaţiilor interne de apă ale consumatorilor la reţeaua publică de alimentare cu apă. Branșament din polietilenă D = 63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</si>
  <si>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2.98</t>
  </si>
  <si>
    <t xml:space="preserve">Tariful pentru branşarea instalaţiilor interne de apă ale consumatorilor la reţeaua publică de alimentare cu apă. Branșament din polietilenă D = 63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</si>
  <si>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2.99</t>
  </si>
  <si>
    <t xml:space="preserve">Tariful pentru branşarea instalaţiilor interne de apă ale consumatorilor la reţeaua publică de alimentare cu apă. Branșament din polietilenă D = 63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</si>
  <si>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2.100</t>
  </si>
  <si>
    <t xml:space="preserve">Tariful pentru branşarea instalaţiilor interne de apă ale consumatorilor la reţeaua publică de alimentare cu apă. Branșament din polietilenă D = 63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</si>
  <si>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2.101</t>
  </si>
  <si>
    <t xml:space="preserve">Tariful pentru branşarea instalaţiilor interne de apă ale consumatorilor la reţeaua publică de alimentare cu apă. Branșament din polietilenă D = 63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</si>
  <si>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2.102</t>
  </si>
  <si>
    <t xml:space="preserve">Tariful pentru branşarea instalaţiilor interne de apă ale consumatorilor la reţeaua publică de alimentare cu apă. Branșament din polietilenă D = 75 mm. Diametrul conductei de apă din polietilenă, fontă D = 90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</si>
  <si>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2.103</t>
  </si>
  <si>
    <t xml:space="preserve">Tariful pentru branşarea instalaţiilor interne de apă ale consumatorilor la reţeaua publică de alimentare cu apă. Branșament din polietilenă D = 75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</si>
  <si>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2.104</t>
  </si>
  <si>
    <t xml:space="preserve">Tariful pentru branşarea instalaţiilor interne de apă ale consumatorilor la reţeaua publică de alimentare cu apă. Branșament din polietilenă D = 75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</si>
  <si>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2.105</t>
  </si>
  <si>
    <t xml:space="preserve">Tariful pentru branşarea instalaţiilor interne de apă ale consumatorilor la reţeaua publică de alimentare cu apă. Branșament din polietilenă D = 75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</si>
  <si>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2.106</t>
  </si>
  <si>
    <t xml:space="preserve">Tariful pentru branşarea instalaţiilor interne de apă ale consumatorilor la reţeaua publică de alimentare cu apă. Branșament din polietilenă D = 75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</si>
  <si>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2.107</t>
  </si>
  <si>
    <t xml:space="preserve">Tariful pentru branşarea instalaţiilor interne de apă ale consumatorilor la reţeaua publică de alimentare cu apă. Branșament din polietilenă D = 75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</si>
  <si>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2.108</t>
  </si>
  <si>
    <t xml:space="preserve">Tariful pentru branşarea instalaţiilor interne de apă ale consumatorilor la reţeaua publică de alimentare cu apă. Branșament din polietilenă D = 75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</si>
  <si>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2.109</t>
  </si>
  <si>
    <t xml:space="preserve">Tariful pentru branşarea instalaţiilor interne de apă ale consumatorilor la reţeaua publică de alimentare cu apă. Branșament din polietilenă D = 75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</si>
  <si>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2.110</t>
  </si>
  <si>
    <t xml:space="preserve">Tariful pentru branşarea instalaţiilor interne de apă ale consumatorilor la reţeaua publică de alimentare cu apă. Branșament din polietilenă D = 75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</si>
  <si>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2.111</t>
  </si>
  <si>
    <t xml:space="preserve">Tariful pentru branşarea instalaţiilor interne de apă ale consumatorilor la reţeaua publică de alimentare cu apă. Branșament din polietilenă D = 75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</si>
  <si>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2.112</t>
  </si>
  <si>
    <t xml:space="preserve">Tariful pentru branşarea instalaţiilor interne de apă ale consumatorilor la reţeaua publică de alimentare cu apă. Branșament din polietilenă D = 75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</si>
  <si>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2.113</t>
  </si>
  <si>
    <t xml:space="preserve">Tariful pentru branşarea instalaţiilor interne de apă ale consumatorilor la reţeaua publică de alimentare cu apă. Branșament din polietilenă D = 90 mm. Diametrul conductei de apă din polietilenă, fontă D = 110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</si>
  <si>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2.114</t>
  </si>
  <si>
    <t xml:space="preserve">Tariful pentru branşarea instalaţiilor interne de apă ale consumatorilor la reţeaua publică de alimentare cu apă. Branșament din polietilenă D = 90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</si>
  <si>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2.115</t>
  </si>
  <si>
    <t xml:space="preserve">Tariful pentru branşarea instalaţiilor interne de apă ale consumatorilor la reţeaua publică de alimentare cu apă. Branșament din polietilenă D = 90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</si>
  <si>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2.116</t>
  </si>
  <si>
    <t xml:space="preserve">Tariful pentru branşarea instalaţiilor interne de apă ale consumatorilor la reţeaua publică de alimentare cu apă. Branșament din polietilenă D = 90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</si>
  <si>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2.117</t>
  </si>
  <si>
    <t xml:space="preserve">Tariful pentru branşarea instalaţiilor interne de apă ale consumatorilor la reţeaua publică de alimentare cu apă. Branșament din polietilenă D = 90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</si>
  <si>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2.118</t>
  </si>
  <si>
    <t xml:space="preserve">Tariful pentru branşarea instalaţiilor interne de apă ale consumatorilor la reţeaua publică de alimentare cu apă. Branșament din polietilenă D = 90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</si>
  <si>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2.119</t>
  </si>
  <si>
    <t xml:space="preserve">Tariful pentru branşarea instalaţiilor interne de apă ale consumatorilor la reţeaua publică de alimentare cu apă. Branșament din polietilenă D = 90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</si>
  <si>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2.120</t>
  </si>
  <si>
    <t xml:space="preserve">Tariful pentru branşarea instalaţiilor interne de apă ale consumatorilor la reţeaua publică de alimentare cu apă. Branșament din polietilenă D = 90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</si>
  <si>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2.121</t>
  </si>
  <si>
    <t xml:space="preserve">Tariful pentru branşarea instalaţiilor interne de apă ale consumatorilor la reţeaua publică de alimentare cu apă. Branșament din polietilenă D = 90 mm. Diametrul conductei de apă din polietilenă, fontă D = 300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</si>
  <si>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2.122</t>
  </si>
  <si>
    <t xml:space="preserve">Tariful pentru branşarea instalaţiilor interne de apă ale consumatorilor la reţeaua publică de alimentare cu apă. Branșament din polietilenă D = 90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</si>
  <si>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2.123</t>
  </si>
  <si>
    <t xml:space="preserve">Tariful pentru branşarea instalaţiilor interne de apă ale consumatorilor la reţeaua publică de alimentare cu apă. Branșament din polietilenă D = 110 mm. Diametrul conductei de apă din polietilenă, fontă D = 125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</si>
  <si>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2.124</t>
  </si>
  <si>
    <t xml:space="preserve">Tariful pentru branşarea instalaţiilor interne de apă ale consumatorilor la reţeaua publică de alimentare cu apă. Branșament din polietilenă D = 110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</si>
  <si>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2.125</t>
  </si>
  <si>
    <t xml:space="preserve">Tariful pentru branşarea instalaţiilor interne de apă ale consumatorilor la reţeaua publică de alimentare cu apă. Branșament din polietilenă D = 110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</si>
  <si>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2.126</t>
  </si>
  <si>
    <t xml:space="preserve">Tariful pentru branşarea instalaţiilor interne de apă ale consumatorilor la reţeaua publică de alimentare cu apă. Branșament din polietilenă D = 110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</si>
  <si>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2.127</t>
  </si>
  <si>
    <t xml:space="preserve">Tariful pentru branşarea instalaţiilor interne de apă ale consumatorilor la reţeaua publică de alimentare cu apă. Branșament din polietilenă D = 110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</si>
  <si>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2.128</t>
  </si>
  <si>
    <t xml:space="preserve">Tariful pentru branşarea instalaţiilor interne de apă ale consumatorilor la reţeaua publică de alimentare cu apă. Branșament din polietilenă D = 110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</si>
  <si>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2.129</t>
  </si>
  <si>
    <t xml:space="preserve">Tariful pentru branşarea instalaţiilor interne de apă ale consumatorilor la reţeaua publică de alimentare cu apă. Branșament din polietilenă D = 110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</si>
  <si>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2.130</t>
  </si>
  <si>
    <t xml:space="preserve">Tariful pentru branşarea instalaţiilor interne de apă ale consumatorilor la reţeaua publică de alimentare cu apă. Branșament din polietilenă D = 110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</si>
  <si>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2.131</t>
  </si>
  <si>
    <t xml:space="preserve">Tariful pentru branşarea instalaţiilor interne de apă ale consumatorilor la reţeaua publică de alimentare cu apă. Branșament din polietilenă D = 110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</si>
  <si>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2.132</t>
  </si>
  <si>
    <t xml:space="preserve">Tariful pentru branşarea instalaţiilor interne de apă ale consumatorilor la reţeaua publică de alimentare cu apă. Branșament din polietilenă D = 125 mm. Diametrul conductei de apă din polietilenă, fontă D = 140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</si>
  <si>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2.133</t>
  </si>
  <si>
    <t xml:space="preserve">Tariful pentru branşarea instalaţiilor interne de apă ale consumatorilor la reţeaua publică de alimentare cu apă. Branșament din polietilenă D = 125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</si>
  <si>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2.134</t>
  </si>
  <si>
    <t xml:space="preserve">Tariful pentru branşarea instalaţiilor interne de apă ale consumatorilor la reţeaua publică de alimentare cu apă. Branșament din polietilenă D = 125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</si>
  <si>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2.135</t>
  </si>
  <si>
    <t xml:space="preserve">Tariful pentru branşarea instalaţiilor interne de apă ale consumatorilor la reţeaua publică de alimentare cu apă. Branșament din polietilenă D = 125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</si>
  <si>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2.136</t>
  </si>
  <si>
    <t xml:space="preserve">Tariful pentru branşarea instalaţiilor interne de apă ale consumatorilor la reţeaua publică de alimentare cu apă. Branșament din polietilenă D = 125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</si>
  <si>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2.137</t>
  </si>
  <si>
    <t xml:space="preserve">Tariful pentru branşarea instalaţiilor interne de apă ale consumatorilor la reţeaua publică de alimentare cu apă. Branșament din polietilenă D = 125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</si>
  <si>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2.138</t>
  </si>
  <si>
    <t xml:space="preserve">Tariful pentru branşarea instalaţiilor interne de apă ale consumatorilor la reţeaua publică de alimentare cu apă. Branșament din polietilenă D = 125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</si>
  <si>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2.139</t>
  </si>
  <si>
    <t xml:space="preserve">Tariful pentru branşarea instalaţiilor interne de apă ale consumatorilor la reţeaua publică de alimentare cu apă. Branșament din polietilenă D = 125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</si>
  <si>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2.140</t>
  </si>
  <si>
    <t xml:space="preserve">Tariful pentru branşarea instalaţiilor interne de apă ale consumatorilor la reţeaua publică de alimentare cu apă. Branșament din polietilenă D = 140 mm. Diametrul conductei de apă din polietilenă, fontă D = 160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</si>
  <si>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2.141</t>
  </si>
  <si>
    <t xml:space="preserve">Tariful pentru branşarea instalaţiilor interne de apă ale consumatorilor la reţeaua publică de alimentare cu apă. Branșament din polietilenă D = 140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</si>
  <si>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2.142</t>
  </si>
  <si>
    <t xml:space="preserve">Tariful pentru branşarea instalaţiilor interne de apă ale consumatorilor la reţeaua publică de alimentare cu apă. Branșament din polietilenă D = 140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</si>
  <si>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2.143</t>
  </si>
  <si>
    <t xml:space="preserve">Tariful pentru branşarea instalaţiilor interne de apă ale consumatorilor la reţeaua publică de alimentare cu apă. Branșament din polietilenă D = 140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</si>
  <si>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2.144</t>
  </si>
  <si>
    <t xml:space="preserve">Tariful pentru branşarea instalaţiilor interne de apă ale consumatorilor la reţeaua publică de alimentare cu apă. Branșament din polietilenă D = 140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</si>
  <si>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2.145</t>
  </si>
  <si>
    <t xml:space="preserve">Tariful pentru branşarea instalaţiilor interne de apă ale consumatorilor la reţeaua publică de alimentare cu apă. Branșament din polietilenă D = 140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</si>
  <si>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2.146</t>
  </si>
  <si>
    <t xml:space="preserve">Tariful pentru branşarea instalaţiilor interne de apă ale consumatorilor la reţeaua publică de alimentare cu apă. Branșament din polietilenă D = 140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</si>
  <si>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2.147</t>
  </si>
  <si>
    <t xml:space="preserve">Tariful pentru branşarea instalaţiilor interne de apă ale consumatorilor la reţeaua publică de alimentare cu apă. Branșament din polietilenă D = 160 mm. Diametrul conductei de apă din polietilenă, fontă D = 180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</si>
  <si>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2.148</t>
  </si>
  <si>
    <t xml:space="preserve">Tariful pentru branşarea instalaţiilor interne de apă ale consumatorilor la reţeaua publică de alimentare cu apă. Branșament din polietilenă D = 160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</si>
  <si>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2.149</t>
  </si>
  <si>
    <t xml:space="preserve">Tariful pentru branşarea instalaţiilor interne de apă ale consumatorilor la reţeaua publică de alimentare cu apă. Branșament din polietilenă D = 160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</si>
  <si>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2.150</t>
  </si>
  <si>
    <t xml:space="preserve">Tariful pentru branşarea instalaţiilor interne de apă ale consumatorilor la reţeaua publică de alimentare cu apă. Branșament din polietilenă D = 160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</si>
  <si>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2.151</t>
  </si>
  <si>
    <t xml:space="preserve">Tariful pentru branşarea instalaţiilor interne de apă ale consumatorilor la reţeaua publică de alimentare cu apă. Branșament din polietilenă D = 160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</si>
  <si>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2.152</t>
  </si>
  <si>
    <t xml:space="preserve">Tariful pentru branşarea instalaţiilor interne de apă ale consumatorilor la reţeaua publică de alimentare cu apă. Branșament din polietilenă D = 160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</si>
  <si>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2.153</t>
  </si>
  <si>
    <t xml:space="preserve">Tariful pentru branşarea instalaţiilor interne de apă ale consumatorilor la reţeaua publică de alimentare cu apă. Branșament din polietilenă D = 180 mm. Diametrul conductei de apă din polietilenă, fontă D = 200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</si>
  <si>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2.154</t>
  </si>
  <si>
    <t xml:space="preserve">Tariful pentru branşarea instalaţiilor interne de apă ale consumatorilor la reţeaua publică de alimentare cu apă. Branșament din polietilenă D = 180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</si>
  <si>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2.155</t>
  </si>
  <si>
    <t xml:space="preserve">Tariful pentru branşarea instalaţiilor interne de apă ale consumatorilor la reţeaua publică de alimentare cu apă. Branșament din polietilenă D = 180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</si>
  <si>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2.156</t>
  </si>
  <si>
    <t xml:space="preserve">Tariful pentru branşarea instalaţiilor interne de apă ale consumatorilor la reţeaua publică de alimentare cu apă. Branșament din polietilenă D = 180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</si>
  <si>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2.157</t>
  </si>
  <si>
    <t xml:space="preserve">Tariful pentru branşarea instalaţiilor interne de apă ale consumatorilor la reţeaua publică de alimentare cu apă. Branșament din polietilenă D = 180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</si>
  <si>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2.158</t>
  </si>
  <si>
    <t xml:space="preserve">Tariful pentru branşarea instalaţiilor interne de apă ale consumatorilor la reţeaua publică de alimentare cu apă. Branșament din polietilenă D = 200 mm. Diametrul conductei de apă din polietilenă, fontă D = 225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</si>
  <si>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2.159</t>
  </si>
  <si>
    <t xml:space="preserve">Tariful pentru branşarea instalaţiilor interne de apă ale consumatorilor la reţeaua publică de alimentare cu apă. Branșament din polietilenă D = 200 mm. Diametrul conductei de apă din polietilenă, fontă D = 250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</si>
  <si>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2.160</t>
  </si>
  <si>
    <t xml:space="preserve">Tariful pentru branşarea instalaţiilor interne de apă ale consumatorilor la reţeaua publică de alimentare cu apă. Branșament din polietilenă D = 200 mm. Diametrul conductei de apă din polietilenă, fontă D = 315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</si>
  <si>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2.161</t>
  </si>
  <si>
    <t xml:space="preserve">Tariful pentru branşarea instalaţiilor interne de apă ale consumatorilor la reţeaua publică de alimentare cu apă. Branșament din polietilenă D = 200 mm. Diametrul conductei de apă din polietilenă, fontă D = 350 mm.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</si>
  <si>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3. </t>
  </si>
  <si>
    <t>Racordarea instalațiilor interne de canalizare ale consumatorilor la rețeaua publică de canalizare, racord executat de operator</t>
  </si>
  <si>
    <t>3.1</t>
  </si>
  <si>
    <t>Tariful pentru racordarea instalațiilor interne de canalizare ale consumatorilor la rețeaua publică de canalizare. (Țevi PVC, D = 110mm)</t>
  </si>
  <si>
    <t>3.2</t>
  </si>
  <si>
    <t>Tariful pentru racordarea instalațiilor interne de canalizare ale consumatorilor la rețeaua publică de canalizare. (Țevi PVC, D = 160mm)</t>
  </si>
  <si>
    <t>3.3</t>
  </si>
  <si>
    <t>Tariful pentru racordarea instalațiilor interne de canalizare ale consumatorilor la rețeaua publică de canalizare. (Țevi PVC, D = 200mm)</t>
  </si>
  <si>
    <t>3.4</t>
  </si>
  <si>
    <t>Tariful pentru racordarea instalațiilor interne de canalizare ale consumatorilor la rețeaua publică de canalizare. (Țevi PVC, D = 250mm)</t>
  </si>
  <si>
    <t>3.5</t>
  </si>
  <si>
    <t>Tariful pentru racordarea instalațiilor interne de canalizare ale consumatorilor la rețeaua publică de canalizare. (Țevi PVC, D = 300mm)</t>
  </si>
  <si>
    <t>4</t>
  </si>
  <si>
    <t>Branşarea la reţeaua publică de alimentare cu apă în cazul cînd consumatorii au asigurat executarea branşamentelor de apă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</si>
  <si>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</si>
  <si>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</si>
  <si>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</si>
  <si>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</si>
  <si>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</si>
  <si>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</si>
  <si>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</si>
  <si>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</si>
  <si>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</si>
  <si>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</si>
  <si>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</si>
  <si>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</si>
  <si>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</si>
  <si>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</si>
  <si>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</si>
  <si>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</si>
  <si>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</si>
  <si>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</si>
  <si>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</si>
  <si>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</si>
  <si>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</si>
  <si>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</si>
  <si>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</si>
  <si>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</si>
  <si>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</si>
  <si>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</si>
  <si>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</si>
  <si>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</si>
  <si>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</si>
  <si>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</si>
  <si>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</si>
  <si>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</si>
  <si>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</si>
  <si>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</si>
  <si>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</si>
  <si>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</si>
  <si>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</si>
  <si>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</si>
  <si>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</si>
  <si>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</si>
  <si>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</si>
  <si>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</si>
  <si>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</si>
  <si>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</si>
  <si>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</si>
  <si>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</si>
  <si>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</si>
  <si>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4.48</t>
  </si>
  <si>
    <t>4.49</t>
  </si>
  <si>
    <t>4.50</t>
  </si>
  <si>
    <t>4.51</t>
  </si>
  <si>
    <t>4.52</t>
  </si>
  <si>
    <t>4.53</t>
  </si>
  <si>
    <t>4.54</t>
  </si>
  <si>
    <t>4.55</t>
  </si>
  <si>
    <t>4.56</t>
  </si>
  <si>
    <t>4.57</t>
  </si>
  <si>
    <t>4.58</t>
  </si>
  <si>
    <t>4.59</t>
  </si>
  <si>
    <t>4.60</t>
  </si>
  <si>
    <t>4.61</t>
  </si>
  <si>
    <t>4.62</t>
  </si>
  <si>
    <t>4.63</t>
  </si>
  <si>
    <t>4.64</t>
  </si>
  <si>
    <t>4.65</t>
  </si>
  <si>
    <t>4.66</t>
  </si>
  <si>
    <t>4.67</t>
  </si>
  <si>
    <t>4.68</t>
  </si>
  <si>
    <t>4.69</t>
  </si>
  <si>
    <t>4.70</t>
  </si>
  <si>
    <t>4.71</t>
  </si>
  <si>
    <t>4.72</t>
  </si>
  <si>
    <t>4.73</t>
  </si>
  <si>
    <t>4.74</t>
  </si>
  <si>
    <t>4.75</t>
  </si>
  <si>
    <t>4.76</t>
  </si>
  <si>
    <t>4.77</t>
  </si>
  <si>
    <t>4.78</t>
  </si>
  <si>
    <t>4.79</t>
  </si>
  <si>
    <t>4.80</t>
  </si>
  <si>
    <t>4.81</t>
  </si>
  <si>
    <t>4.82</t>
  </si>
  <si>
    <t>4.83</t>
  </si>
  <si>
    <t>4.84</t>
  </si>
  <si>
    <t>4.85</t>
  </si>
  <si>
    <t>4.86</t>
  </si>
  <si>
    <t>4.87</t>
  </si>
  <si>
    <t>4.88</t>
  </si>
  <si>
    <t>4.89</t>
  </si>
  <si>
    <t>4.90</t>
  </si>
  <si>
    <t>4.91</t>
  </si>
  <si>
    <t>4.92</t>
  </si>
  <si>
    <t>4.93</t>
  </si>
  <si>
    <t>4.94</t>
  </si>
  <si>
    <t>4.95</t>
  </si>
  <si>
    <t>4.96</t>
  </si>
  <si>
    <t>4.97</t>
  </si>
  <si>
    <t>4.98</t>
  </si>
  <si>
    <t>4.99</t>
  </si>
  <si>
    <t>4.100</t>
  </si>
  <si>
    <t>4.101</t>
  </si>
  <si>
    <t>4.102</t>
  </si>
  <si>
    <t>4.103</t>
  </si>
  <si>
    <t>4.104</t>
  </si>
  <si>
    <t>4.105</t>
  </si>
  <si>
    <t>4.106</t>
  </si>
  <si>
    <t>4.107</t>
  </si>
  <si>
    <t>4.108</t>
  </si>
  <si>
    <t>4.109</t>
  </si>
  <si>
    <t>4.110</t>
  </si>
  <si>
    <t>4.111</t>
  </si>
  <si>
    <t>4.112</t>
  </si>
  <si>
    <t>4.113</t>
  </si>
  <si>
    <t>4.114</t>
  </si>
  <si>
    <t>4.115</t>
  </si>
  <si>
    <t>4.116</t>
  </si>
  <si>
    <t>4.117</t>
  </si>
  <si>
    <t>4.118</t>
  </si>
  <si>
    <t>4.119</t>
  </si>
  <si>
    <t>4.120</t>
  </si>
  <si>
    <t>4.121</t>
  </si>
  <si>
    <t>4.122</t>
  </si>
  <si>
    <t>4.123</t>
  </si>
  <si>
    <t>4.124</t>
  </si>
  <si>
    <t>4.125</t>
  </si>
  <si>
    <t>4.126</t>
  </si>
  <si>
    <t>4.127</t>
  </si>
  <si>
    <t>4.128</t>
  </si>
  <si>
    <t>4.129</t>
  </si>
  <si>
    <t>4.130</t>
  </si>
  <si>
    <t>4.131</t>
  </si>
  <si>
    <t>4.132</t>
  </si>
  <si>
    <t>4.133</t>
  </si>
  <si>
    <t>4.134</t>
  </si>
  <si>
    <t>4.135</t>
  </si>
  <si>
    <t>4.136</t>
  </si>
  <si>
    <t>4.137</t>
  </si>
  <si>
    <t>4.138</t>
  </si>
  <si>
    <t>4.139</t>
  </si>
  <si>
    <t>4.140</t>
  </si>
  <si>
    <t>4.141</t>
  </si>
  <si>
    <t>4.142</t>
  </si>
  <si>
    <t>4.143</t>
  </si>
  <si>
    <t>4.144</t>
  </si>
  <si>
    <t>4.145</t>
  </si>
  <si>
    <t>4.146</t>
  </si>
  <si>
    <t>4.147</t>
  </si>
  <si>
    <t>4.148</t>
  </si>
  <si>
    <t>4.149</t>
  </si>
  <si>
    <t>4.150</t>
  </si>
  <si>
    <t>4.151</t>
  </si>
  <si>
    <t>4.152</t>
  </si>
  <si>
    <t>4.153</t>
  </si>
  <si>
    <t>4.154</t>
  </si>
  <si>
    <t>4.155</t>
  </si>
  <si>
    <t>4.156</t>
  </si>
  <si>
    <t>4.157</t>
  </si>
  <si>
    <t>4.158</t>
  </si>
  <si>
    <t>4.159</t>
  </si>
  <si>
    <t>4.160</t>
  </si>
  <si>
    <t>4.161</t>
  </si>
  <si>
    <t>5.</t>
  </si>
  <si>
    <t>Racordarea la rețeaua publică de canalizare, în cazul cînd consumatorii au asigurat executarea racordurilor de canalizare</t>
  </si>
  <si>
    <t>5.1</t>
  </si>
  <si>
    <t>Tariful pentru racordare la rețeaua publică de canalizare, în cazul cînd consumatorii au asigurat executarea  racordurilor de canalizare.</t>
  </si>
  <si>
    <t>6.</t>
  </si>
  <si>
    <t>Reconectarea  la rețeaua publică de alimentare cu apă a instalațiilor interne de apă ale consumatorului, care anterior au fost deconectate  de operator din cauza încălcării de către consumator a normelor de utilizare și/sau a clauzelor contractuale</t>
  </si>
  <si>
    <t>6.1</t>
  </si>
  <si>
    <t>Tariful  pentru reconectarea  la rețeaua publică de alimentare cu apă a instalațiilor interne de apă, ale consumatorului, țevi D = 20-50mm, care anterior au fost deconectate  de către operator din cauza încălcării de către consumator a normelor de utilizare și/sau a clauzelor contractuale.</t>
  </si>
  <si>
    <t>6.2</t>
  </si>
  <si>
    <t>Tariful  pentru reconectarea  la rețeaua publică de alimentare cu apă a instalațiilor interne de apă, ale consumatorului, țevi D = 63-90mm, care anterior au fost deconectate  de către operator din cauza încălcării de către consumator a normelor de utilizare și/sau a clauzelor contractuale</t>
  </si>
  <si>
    <t>6.3</t>
  </si>
  <si>
    <t>Tariful  pentru reconectarea  la rețeaua publică de alimentare cu apă a instalațiilor interne de apă, ale consumatorului, țevi D = 110-200mm, care anterior au fost deconectate  de către operator din cauza încălcării de către consumator a normelor de utilizare și/sau a clauzelor contractuale</t>
  </si>
  <si>
    <t>6.4</t>
  </si>
  <si>
    <t>Tariful  pentru reconectarea  la rețeaua publică de alimentare cu apă a instalațiilor interne de apă, ale consumatorului, țevi D = 250-300mm, care anterior au fost deconectate  de către operator din cauza încălcării de către consumator a normelor de utilizare și/sau a clauzelor contractuale</t>
  </si>
  <si>
    <t xml:space="preserve">7. </t>
  </si>
  <si>
    <t>Reconectarea  la rețeaua publică de canalizare a instalațiilor interne de canalizare ale consumatorului, care anterior au fost deconectate de către operator din cauza încălcării de către consumator a normelor de utilizare și/sau a clauzelor contractuale</t>
  </si>
  <si>
    <t>7.1</t>
  </si>
  <si>
    <t>Tariful  pentru reconectarea  la rețeaua publică de canalizare a instalațiilor interne de canalizare ale consumatorului, care anterior au fost deconectate  de către operator din cauza încălcării de către consumator a normelor de utilizare și/sau a clauzelor contractuale</t>
  </si>
  <si>
    <t>8.</t>
  </si>
  <si>
    <t>Deconectarea de la rețeaua publică de alimentare cu apă a instalațiilor interne de apă, la solicitarea consumatorului, cu excepția cazurilor de reziliere a contractului  pentru furnizarea serviciului public de alimentare cu apă</t>
  </si>
  <si>
    <t>8.1</t>
  </si>
  <si>
    <t>Tariful  pentru deconectarea de la rețeaua publică de alimentare cu apă a instalațiilor interne de apă, la solicitarea consumatorului, D = 20-50mm</t>
  </si>
  <si>
    <t>8.2</t>
  </si>
  <si>
    <t>Tariful  pentru deconectarea de la rețeaua publică de alimentare cu apă a instalațiilor interne de apă, la solicitarea consumatorului, D = 63-90mm</t>
  </si>
  <si>
    <t>8.3</t>
  </si>
  <si>
    <t>Tariful  pentru deconectarea de la rețeaua publică de alimentare cu apă a instalațiilor interne de apă, la solicitarea consumatorului, D = 110-300mm</t>
  </si>
  <si>
    <t>9.</t>
  </si>
  <si>
    <t>Deconectarea de la rețeaua publică de canalizare a instalațiilor interne de canalizare, la solicitarea consumatorului, cu excepția cazurilor de reziliere a contractului  pentru furnizarea serviciului public de canalizare</t>
  </si>
  <si>
    <t>9.1</t>
  </si>
  <si>
    <t>Tariful  pentru deconectarea de la rețeaua publică de canalizare a instalațiilor interne de canalizare, la solicitarea consumatorului, cu excepția cazurilor de reziliere a contractelor pentru furnizarea serviciului public de canalizare</t>
  </si>
  <si>
    <t>10.</t>
  </si>
  <si>
    <t>Reconectarea  la rețeaua publică de alimentare cu apă a instalațiilor interne de apă, care anterior au fost deconectate la solicitarea consumatorului</t>
  </si>
  <si>
    <t>10.1</t>
  </si>
  <si>
    <t>Tariful pentru reconectarea  la rețeaua publică de alimentare cu apă a instalațiilor interne de apă, care anterior au fost deconectate la solicitarea consumatorului. D = 20-50mm.</t>
  </si>
  <si>
    <t>10.2</t>
  </si>
  <si>
    <t>Tariful pentru reconectarea  la rețeaua publică de alimentare cu apă a instalațiilor interne de apă, care anterior au fost deconectate la solicitarea consumatorului.  D = 63-90mm.</t>
  </si>
  <si>
    <t>10.3</t>
  </si>
  <si>
    <t>Tariful pentru reconectarea  la rețeaua publică de alimentare cu apă a instalațiilor interne de apă, care anterior au fost deconectate la solicitarea consumatorului. D = 110-200mm.</t>
  </si>
  <si>
    <t>10.4</t>
  </si>
  <si>
    <t>Tariful pentru reconectarea  la rețeaua publică de alimentare cu apă a instalațiilor interne de apă, care anterior au fost deconectate la solicitarea consumatorului. D = 250-300mm.</t>
  </si>
  <si>
    <t>11.</t>
  </si>
  <si>
    <t>Reconectarea la rețeaua publică de canalizare a instalațiilor interne de canalizare, care anterior au fost deconectate la solicitarea consumatorului</t>
  </si>
  <si>
    <t>11.1</t>
  </si>
  <si>
    <t>Tariful  pentru reconectarea  la rețeaua publică de canalizare a instalațiilor interne de canalizare, care anterior au fost deconectate la solicitarea consumatorului.</t>
  </si>
  <si>
    <t>12.</t>
  </si>
  <si>
    <t>Instalarea și sigilarea contorului, la solicitarea consumatorului</t>
  </si>
  <si>
    <t>12.1</t>
  </si>
  <si>
    <t>Tariful  pentru instalarea și sigilarea contorului, la solicitarea consumatorului D = 15 mm</t>
  </si>
  <si>
    <t>12.2</t>
  </si>
  <si>
    <t>Tariful  pentru instalarea și sigilarea contorului, la solicitarea consumatorului D = 20 mm</t>
  </si>
  <si>
    <t>12.3</t>
  </si>
  <si>
    <t>Tariful  pentru instalarea și sigilarea contorului, la solicitarea consumatorului D = 25 mm</t>
  </si>
  <si>
    <t>12.4</t>
  </si>
  <si>
    <t>Tariful  pentru instalarea și sigilarea contorului, la solicitarea consumatorului D = 32 mm</t>
  </si>
  <si>
    <t>12.5</t>
  </si>
  <si>
    <t>Tariful  pentru instalarea și sigilarea contorului, la solicitarea consumatorului D = 40 mm</t>
  </si>
  <si>
    <t>12.6</t>
  </si>
  <si>
    <t>Tariful  pentru instalarea și sigilarea contorului, la solicitarea consumatorului D = 50 mm</t>
  </si>
  <si>
    <t>12.7</t>
  </si>
  <si>
    <t>Tariful  pentru instalarea și sigilarea contorului, la solicitarea consumatorului D = 65 mm</t>
  </si>
  <si>
    <t>12.8</t>
  </si>
  <si>
    <t>Tariful  pentru instalarea și sigilarea contorului, la solicitarea consumatorului D = 80 mm</t>
  </si>
  <si>
    <t>12.9</t>
  </si>
  <si>
    <t>Tariful  pentru instalarea și sigilarea contorului, la solicitarea consumatorului D = 100 mm</t>
  </si>
  <si>
    <t>12.10</t>
  </si>
  <si>
    <t>Tariful  pentru instalarea și sigilarea contorului, la solicitarea consumatorului D = 150 mm</t>
  </si>
  <si>
    <t>12.11</t>
  </si>
  <si>
    <t>Tariful  pentru instalarea și sigilarea contorului, la solicitarea consumatorului D = 200 mm</t>
  </si>
  <si>
    <t>13.</t>
  </si>
  <si>
    <t>Demontarea, remontarea și sigilarea contorului la solicitarea consumatorului</t>
  </si>
  <si>
    <t>13.1</t>
  </si>
  <si>
    <t>Tariful pentru demontarea, remontarea și sigilarea contorului la solicitarea consumatorului,  D = 15 mm</t>
  </si>
  <si>
    <t>13.2</t>
  </si>
  <si>
    <t>Tariful pentru demontarea, remontarea și sigilarea contorului la solicitarea consumatorului,  D = 20 mm</t>
  </si>
  <si>
    <t>13.3</t>
  </si>
  <si>
    <t>Tariful pentru demontarea, remontarea și sigilarea contorului la solicitarea consumatorului,  D = 25 mm</t>
  </si>
  <si>
    <t>13.4</t>
  </si>
  <si>
    <t>Tariful pentru demontarea, remontarea și sigilarea contorului la solicitarea consumatorului,  D = 32 mm</t>
  </si>
  <si>
    <t>13.5</t>
  </si>
  <si>
    <t>Tariful pentru demontarea, remontarea și sigilarea contorului la solicitarea consumatorului,  D = 40 mm</t>
  </si>
  <si>
    <t>13.6</t>
  </si>
  <si>
    <t>Tariful pentru demontarea, remontarea și sigilarea contorului la solicitarea consumatorului,  D = 50 mm</t>
  </si>
  <si>
    <t>13.7</t>
  </si>
  <si>
    <t>Tariful pentru demontarea, remontarea și sigilarea contorului la solicitarea consumatorului,  D = 65 mm</t>
  </si>
  <si>
    <t>13.8</t>
  </si>
  <si>
    <t>Tariful pentru demontarea, remontarea și sigilarea contorului la solicitarea consumatorului,  D = 80 mm</t>
  </si>
  <si>
    <t>13.9</t>
  </si>
  <si>
    <t>Tariful pentru demontarea, remontarea și sigilarea contorului la solicitarea consumatorului,  D = 100 mm</t>
  </si>
  <si>
    <t>13.10</t>
  </si>
  <si>
    <t>Tariful pentru demontarea, remontarea și sigilarea contorului la solicitarea consumatorului,  D = 150 mm</t>
  </si>
  <si>
    <t>13.11</t>
  </si>
  <si>
    <t>Tariful pentru demontarea, remontarea și sigilarea contorului la solicitarea consumatorului,  D = 200 mm</t>
  </si>
  <si>
    <t>14.</t>
  </si>
  <si>
    <t>Demontarea, expertiza metrologică, remontarea și sigilarea contorului în cazul cînd consumatorul solicită efectuarea expertizei metrologice, iar în rezultatul expertizei se constată că contorul corespunde normelor</t>
  </si>
  <si>
    <t>14.1</t>
  </si>
  <si>
    <t>Tariful pentru demontarea, expertiza metrologică, remontarea și sigilarea contorului în cazul cînd consumatorul solicită efectuarea expertizei metrologice, iar în rezultatul expertizei se constată că contorul corespunde normelor,  D = 15 mm</t>
  </si>
  <si>
    <t>15.</t>
  </si>
  <si>
    <t>Demontarea, reparația, expertiza metrologică, remontarea și sigilarea contorului în cazul cînd acesta a fost deteriorat din vina consumatorului</t>
  </si>
  <si>
    <t>15.1</t>
  </si>
  <si>
    <t>Demontarea, reparația, expertiza metrologică, remontarea și sigilarea contorului în cazul cînd acesta a fost deteriorat din vina consumatorului D=15 mm</t>
  </si>
  <si>
    <t>16.</t>
  </si>
  <si>
    <t>Demontarea contorului deteriorat  din vina consumatorului și instalarea unui alt contor, în cazul cînd contorul deteriorat nu poate fi reparat</t>
  </si>
  <si>
    <t>16.1</t>
  </si>
  <si>
    <t>Tariful pentru demontarea contorului  deteriorat din vina consumatorului () și instalarea unui alt contor, în cazul cînd contorul deteriorat nu poate fi reparat  D=15 mm</t>
  </si>
  <si>
    <t>17.</t>
  </si>
  <si>
    <t>Sigilarea contorului, la solicitarea consumatorului, în cazul deteriorării de către consumator a sigiliului aplicat de operator</t>
  </si>
  <si>
    <t>17.1</t>
  </si>
  <si>
    <t>Tariful pentru sigilarea contorului  D = 15 mm, la solicitarea consumatorului, în cazul deteriorării de către consumator a sigiliului aplicat de operator</t>
  </si>
  <si>
    <t>17.2</t>
  </si>
  <si>
    <t>Tariful pentru sigilarea contorului  D = 20 mm, la solicitarea consumatorului, în cazul deteriorării de către consumator a sigiliului aplicat de operator</t>
  </si>
  <si>
    <t>17.3</t>
  </si>
  <si>
    <t>Tariful pentru sigilarea contorului  D = 25 mm, la solicitarea consumatorului, în cazul deteriorării de către consumator a sigiliului aplicat de operator</t>
  </si>
  <si>
    <t>17.4</t>
  </si>
  <si>
    <t>Tariful pentru sigilarea contorului  D = 32 mm, la solicitarea consumatorului, în cazul deteriorării de către consumator a sigiliului aplicat de operator</t>
  </si>
  <si>
    <t>17.5</t>
  </si>
  <si>
    <t>Tariful pentru sigilarea contorului  D = 40 mm, la solicitarea consumatorului, în cazul deteriorării de către consumator a sigiliului aplicat de operator</t>
  </si>
  <si>
    <t>17.6</t>
  </si>
  <si>
    <t>Tariful pentru sigilarea contorului  D = 50 mm, la solicitarea consumatorului, în cazul deteriorării de către consumator a sigiliului aplicat de operator</t>
  </si>
  <si>
    <t>17.7</t>
  </si>
  <si>
    <t>Tariful pentru sigilarea contorului  D = 65 mm, la solicitarea consumatorului, în cazul deteriorării de către consumator a sigiliului aplicat de operator</t>
  </si>
  <si>
    <t>17.8</t>
  </si>
  <si>
    <t>Tariful pentru sigilarea contorului  D = 80 mm, la solicitarea consumatorului, în cazul deteriorării de către consumator a sigiliului aplicat de operator</t>
  </si>
  <si>
    <t>17.9</t>
  </si>
  <si>
    <t>Tariful pentru sigilarea contorului  D = 100 mm, la solicitarea consumatorului, în cazul deteriorării de către consumator a sigiliului aplicat de operator</t>
  </si>
  <si>
    <t>17.10</t>
  </si>
  <si>
    <t>Tariful pentru sigilarea contorului  D = 150 mm, la solicitarea consumatorului, în cazul deteriorării de către consumator a sigiliului aplicat de operator</t>
  </si>
  <si>
    <t>17.11</t>
  </si>
  <si>
    <t>Tariful pentru sigilarea contorului  D = 200 mm, la solicitarea consumatorului, în cazul deteriorării de către consumator a sigiliului aplicat de operator</t>
  </si>
  <si>
    <t>18.</t>
  </si>
  <si>
    <t>Eliberarea, la solicitarea consumatorului, din arhiva operatorului a copiilor de pe acte și de pe proiect, prezentate de consumator operatorului</t>
  </si>
  <si>
    <t>18.1</t>
  </si>
  <si>
    <t>Tariful  standard pentru furnizarea serviciului de eliberare din arhiva operatorului a copiilor solicitate de pe acte și de pe proiect, prezentate de consumator operatorului și păstrate în arhiva operatorului.</t>
  </si>
  <si>
    <t>* Cheltuielile aferente procurării/achitării contoarelor se vor efectua din contul consumatorului noncasnic.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</si>
</sst>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i/>
      <u/>
      <sz val="11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left" vertical="center" wrapText="1"/>
    </xf>
    <xf numFmtId="0" fontId="7" fillId="2" borderId="19" xfId="0" applyFont="1" applyFill="1" applyBorder="1" applyAlignment="1">
      <alignment horizontal="left" vertical="center" wrapText="1"/>
    </xf>
    <xf numFmtId="49" fontId="8" fillId="0" borderId="20" xfId="0" applyNumberFormat="1" applyFont="1" applyFill="1" applyBorder="1" applyAlignment="1">
      <alignment horizontal="center"/>
    </xf>
    <xf numFmtId="0" fontId="9" fillId="0" borderId="21" xfId="0" applyFont="1" applyFill="1" applyBorder="1" applyAlignment="1">
      <alignment vertical="top" wrapText="1"/>
    </xf>
    <xf numFmtId="4" fontId="9" fillId="0" borderId="20" xfId="0" applyNumberFormat="1" applyFont="1" applyFill="1" applyBorder="1" applyAlignment="1">
      <alignment horizontal="center"/>
    </xf>
    <xf numFmtId="4" fontId="9" fillId="0" borderId="11" xfId="0" applyNumberFormat="1" applyFont="1" applyFill="1" applyBorder="1" applyAlignment="1">
      <alignment horizontal="center"/>
    </xf>
    <xf numFmtId="4" fontId="9" fillId="0" borderId="9" xfId="0" applyNumberFormat="1" applyFont="1" applyFill="1" applyBorder="1" applyAlignment="1">
      <alignment horizontal="center"/>
    </xf>
    <xf numFmtId="4" fontId="9" fillId="0" borderId="9" xfId="0" applyNumberFormat="1" applyFont="1" applyBorder="1" applyAlignment="1">
      <alignment horizontal="center"/>
    </xf>
    <xf numFmtId="4" fontId="9" fillId="0" borderId="10" xfId="0" applyNumberFormat="1" applyFont="1" applyFill="1" applyBorder="1" applyAlignment="1">
      <alignment horizontal="center"/>
    </xf>
    <xf numFmtId="0" fontId="9" fillId="0" borderId="9" xfId="0" applyFont="1" applyFill="1" applyBorder="1" applyAlignment="1">
      <alignment vertical="top" wrapText="1"/>
    </xf>
    <xf numFmtId="4" fontId="9" fillId="0" borderId="11" xfId="0" applyNumberFormat="1" applyFont="1" applyBorder="1" applyAlignment="1">
      <alignment horizontal="center"/>
    </xf>
    <xf numFmtId="0" fontId="9" fillId="0" borderId="9" xfId="0" applyFont="1" applyBorder="1" applyAlignment="1">
      <alignment vertical="top" wrapText="1"/>
    </xf>
    <xf numFmtId="4" fontId="9" fillId="0" borderId="20" xfId="0" applyNumberFormat="1" applyFont="1" applyBorder="1" applyAlignment="1">
      <alignment horizontal="center"/>
    </xf>
    <xf numFmtId="4" fontId="9" fillId="0" borderId="10" xfId="0" applyNumberFormat="1" applyFont="1" applyBorder="1" applyAlignment="1">
      <alignment horizontal="center"/>
    </xf>
    <xf numFmtId="49" fontId="7" fillId="2" borderId="20" xfId="0" applyNumberFormat="1" applyFont="1" applyFill="1" applyBorder="1" applyAlignment="1">
      <alignment horizontal="center"/>
    </xf>
    <xf numFmtId="0" fontId="7" fillId="2" borderId="21" xfId="0" applyFont="1" applyFill="1" applyBorder="1" applyAlignment="1">
      <alignment horizontal="left" vertical="center" wrapText="1"/>
    </xf>
    <xf numFmtId="0" fontId="7" fillId="2" borderId="22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49" fontId="8" fillId="0" borderId="20" xfId="0" applyNumberFormat="1" applyFont="1" applyBorder="1" applyAlignment="1">
      <alignment horizontal="center"/>
    </xf>
    <xf numFmtId="0" fontId="9" fillId="0" borderId="21" xfId="0" applyFont="1" applyBorder="1" applyAlignment="1">
      <alignment vertical="top" wrapText="1"/>
    </xf>
    <xf numFmtId="0" fontId="9" fillId="0" borderId="20" xfId="0" applyFont="1" applyFill="1" applyBorder="1" applyAlignment="1">
      <alignment vertical="top" wrapText="1"/>
    </xf>
    <xf numFmtId="0" fontId="7" fillId="2" borderId="20" xfId="0" applyFont="1" applyFill="1" applyBorder="1" applyAlignment="1">
      <alignment horizontal="center"/>
    </xf>
    <xf numFmtId="0" fontId="9" fillId="0" borderId="9" xfId="0" applyFont="1" applyBorder="1" applyAlignment="1">
      <alignment wrapText="1"/>
    </xf>
    <xf numFmtId="0" fontId="8" fillId="2" borderId="20" xfId="0" applyFont="1" applyFill="1" applyBorder="1" applyAlignment="1">
      <alignment horizontal="center"/>
    </xf>
    <xf numFmtId="2" fontId="9" fillId="0" borderId="9" xfId="0" applyNumberFormat="1" applyFont="1" applyBorder="1" applyAlignment="1">
      <alignment horizontal="center"/>
    </xf>
    <xf numFmtId="2" fontId="9" fillId="0" borderId="11" xfId="0" applyNumberFormat="1" applyFont="1" applyBorder="1" applyAlignment="1">
      <alignment horizontal="center"/>
    </xf>
    <xf numFmtId="2" fontId="9" fillId="0" borderId="10" xfId="0" applyNumberFormat="1" applyFont="1" applyBorder="1" applyAlignment="1">
      <alignment horizontal="center"/>
    </xf>
    <xf numFmtId="0" fontId="9" fillId="0" borderId="20" xfId="0" applyFont="1" applyBorder="1" applyAlignment="1">
      <alignment vertical="top" wrapText="1"/>
    </xf>
    <xf numFmtId="0" fontId="7" fillId="2" borderId="21" xfId="0" applyFont="1" applyFill="1" applyBorder="1" applyAlignment="1">
      <alignment horizontal="left" vertical="center"/>
    </xf>
    <xf numFmtId="0" fontId="7" fillId="2" borderId="22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left" vertical="center"/>
    </xf>
    <xf numFmtId="4" fontId="8" fillId="0" borderId="0" xfId="0" applyNumberFormat="1" applyFont="1" applyBorder="1"/>
    <xf numFmtId="49" fontId="8" fillId="0" borderId="24" xfId="0" applyNumberFormat="1" applyFont="1" applyBorder="1" applyAlignment="1">
      <alignment horizontal="center"/>
    </xf>
    <xf numFmtId="0" fontId="9" fillId="0" borderId="25" xfId="0" applyFont="1" applyBorder="1" applyAlignment="1">
      <alignment vertical="top" wrapText="1"/>
    </xf>
    <xf numFmtId="4" fontId="9" fillId="0" borderId="24" xfId="0" applyNumberFormat="1" applyFont="1" applyBorder="1" applyAlignment="1">
      <alignment horizontal="center"/>
    </xf>
    <xf numFmtId="4" fontId="9" fillId="0" borderId="16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4" fontId="9" fillId="0" borderId="14" xfId="0" applyNumberFormat="1" applyFont="1" applyBorder="1" applyAlignment="1">
      <alignment horizontal="center"/>
    </xf>
    <xf numFmtId="4" fontId="9" fillId="0" borderId="15" xfId="0" applyNumberFormat="1" applyFont="1" applyBorder="1" applyAlignment="1">
      <alignment horizontal="center"/>
    </xf>
    <xf numFmtId="2" fontId="9" fillId="0" borderId="16" xfId="0" applyNumberFormat="1" applyFont="1" applyBorder="1" applyAlignment="1">
      <alignment horizontal="center"/>
    </xf>
    <xf numFmtId="2" fontId="9" fillId="0" borderId="15" xfId="0" applyNumberFormat="1" applyFont="1" applyBorder="1" applyAlignment="1">
      <alignment horizontal="center"/>
    </xf>
    <xf numFmtId="0" fontId="10" fillId="0" borderId="0" xfId="0" applyFont="1"/>
    <xf numFmtId="0" fontId="1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Tarif%20pentru%20Servicii%20auxiliare%20IIS%20Acva%20Nord%202022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MSA - ANRE"/>
      <sheetName val="CPSA"/>
      <sheetName val="CTSA"/>
      <sheetName val="Nomenclator tarife"/>
      <sheetName val="Anexa_ro"/>
      <sheetName val="Anexa_ru"/>
    </sheetNames>
    <sheetDataSet>
      <sheetData sheetId="0">
        <row r="288">
          <cell r="F288">
            <v>437.10856249999995</v>
          </cell>
          <cell r="G288">
            <v>569.75856249999993</v>
          </cell>
          <cell r="H288">
            <v>569.75856249999993</v>
          </cell>
          <cell r="I288">
            <v>1030.9485625</v>
          </cell>
          <cell r="J288">
            <v>1861.0822349000002</v>
          </cell>
          <cell r="K288">
            <v>3047.3322349</v>
          </cell>
          <cell r="L288">
            <v>6048.6988549000007</v>
          </cell>
          <cell r="M288">
            <v>6503.0629615666667</v>
          </cell>
          <cell r="N288">
            <v>9401.6880083333344</v>
          </cell>
          <cell r="O288">
            <v>9974.1969150000004</v>
          </cell>
          <cell r="P288">
            <v>16919.858640833336</v>
          </cell>
          <cell r="Q288">
            <v>22741.215390833331</v>
          </cell>
          <cell r="R288">
            <v>33098.103896666667</v>
          </cell>
          <cell r="S288">
            <v>54111.746129999992</v>
          </cell>
          <cell r="T288">
            <v>74243.882096666668</v>
          </cell>
          <cell r="U288">
            <v>446.7166325</v>
          </cell>
          <cell r="V288">
            <v>435.88663250000002</v>
          </cell>
          <cell r="W288">
            <v>443.4066325</v>
          </cell>
          <cell r="X288">
            <v>448.36663249999998</v>
          </cell>
          <cell r="Y288">
            <v>454.30663249999998</v>
          </cell>
          <cell r="Z288">
            <v>467.51663250000001</v>
          </cell>
          <cell r="AA288">
            <v>475.69663249999996</v>
          </cell>
          <cell r="AB288">
            <v>481.35663249999993</v>
          </cell>
          <cell r="AC288">
            <v>550.88663250000002</v>
          </cell>
          <cell r="AD288">
            <v>564.21663249999995</v>
          </cell>
          <cell r="AE288">
            <v>631.83663249999995</v>
          </cell>
          <cell r="AF288">
            <v>863.38663250000002</v>
          </cell>
          <cell r="AG288">
            <v>1158.3866325000001</v>
          </cell>
          <cell r="AH288">
            <v>1178.3866325000001</v>
          </cell>
          <cell r="AI288">
            <v>1208.3866325000001</v>
          </cell>
          <cell r="AJ288">
            <v>1239.2166325000001</v>
          </cell>
          <cell r="AK288">
            <v>1408.3866324999999</v>
          </cell>
          <cell r="AL288">
            <v>613.23663249999981</v>
          </cell>
          <cell r="AM288">
            <v>613.23663249999981</v>
          </cell>
          <cell r="AN288">
            <v>614.07363249999992</v>
          </cell>
          <cell r="AO288">
            <v>614.07363249999992</v>
          </cell>
          <cell r="AP288">
            <v>619.88663249999991</v>
          </cell>
          <cell r="AQ288">
            <v>619.88663249999991</v>
          </cell>
          <cell r="AR288">
            <v>625.82663249999996</v>
          </cell>
          <cell r="AS288">
            <v>625.82663249999996</v>
          </cell>
          <cell r="AT288">
            <v>645.90663249999989</v>
          </cell>
          <cell r="AU288">
            <v>645.90663249999989</v>
          </cell>
          <cell r="AV288">
            <v>649.28663249999988</v>
          </cell>
          <cell r="AW288">
            <v>649.28663249999988</v>
          </cell>
          <cell r="AX288">
            <v>653.88663249999991</v>
          </cell>
          <cell r="AY288">
            <v>653.88663249999991</v>
          </cell>
          <cell r="AZ288">
            <v>725.73663249999993</v>
          </cell>
          <cell r="BA288">
            <v>725.73663249999993</v>
          </cell>
          <cell r="BB288">
            <v>735.73663249999993</v>
          </cell>
          <cell r="BC288">
            <v>735.73663249999993</v>
          </cell>
          <cell r="BD288">
            <v>776.56663249999997</v>
          </cell>
          <cell r="BE288">
            <v>776.56663249999997</v>
          </cell>
          <cell r="BF288">
            <v>886.15663249999989</v>
          </cell>
          <cell r="BG288">
            <v>886.15663249999989</v>
          </cell>
          <cell r="BH288">
            <v>954.48663250000004</v>
          </cell>
          <cell r="BI288">
            <v>954.48663250000004</v>
          </cell>
          <cell r="BJ288">
            <v>1129.9066324999999</v>
          </cell>
          <cell r="BK288">
            <v>1129.9066324999999</v>
          </cell>
          <cell r="BL288">
            <v>1496.5666325</v>
          </cell>
          <cell r="BM288">
            <v>1496.5666325</v>
          </cell>
          <cell r="BN288">
            <v>1829.9066325000001</v>
          </cell>
          <cell r="BO288">
            <v>1829.9066325000001</v>
          </cell>
          <cell r="BP288">
            <v>1596.5766325</v>
          </cell>
          <cell r="BQ288">
            <v>1596.5766325</v>
          </cell>
          <cell r="BR288">
            <v>977.94663249999985</v>
          </cell>
          <cell r="BS288">
            <v>978.67663249999987</v>
          </cell>
          <cell r="BT288">
            <v>1025.5466325</v>
          </cell>
          <cell r="BU288">
            <v>1025.5536325</v>
          </cell>
          <cell r="BV288">
            <v>1071.3866325000001</v>
          </cell>
          <cell r="BW288">
            <v>1097.2166325000001</v>
          </cell>
          <cell r="BX288">
            <v>1122.2166325000001</v>
          </cell>
          <cell r="BY288">
            <v>1099.7166325000001</v>
          </cell>
          <cell r="BZ288">
            <v>1178.8866325000001</v>
          </cell>
          <cell r="CA288">
            <v>1559.7166325000001</v>
          </cell>
          <cell r="CB288">
            <v>1568.0566325</v>
          </cell>
          <cell r="CC288">
            <v>1576.3866325000001</v>
          </cell>
          <cell r="CD288">
            <v>1584.7166325000001</v>
          </cell>
          <cell r="CE288">
            <v>1976.3866325000001</v>
          </cell>
          <cell r="CF288">
            <v>1993.0566325</v>
          </cell>
          <cell r="CG288">
            <v>1564.7303748999998</v>
          </cell>
          <cell r="CH288">
            <v>1567.4403748999998</v>
          </cell>
          <cell r="CI288">
            <v>1570.1503748999999</v>
          </cell>
          <cell r="CJ288">
            <v>1581.0603748999999</v>
          </cell>
          <cell r="CK288">
            <v>1602.4003748999999</v>
          </cell>
          <cell r="CL288">
            <v>1631.9803748999998</v>
          </cell>
          <cell r="CM288">
            <v>1694.9003748999999</v>
          </cell>
          <cell r="CN288">
            <v>1870.7303748999998</v>
          </cell>
          <cell r="CO288">
            <v>2004.0703748999995</v>
          </cell>
          <cell r="CP288">
            <v>2137.4003748999994</v>
          </cell>
          <cell r="CQ288">
            <v>2145.7303748999998</v>
          </cell>
          <cell r="CR288">
            <v>2154.0603748999997</v>
          </cell>
          <cell r="CS288">
            <v>2545.7303748999998</v>
          </cell>
          <cell r="CT288">
            <v>2562.4003748999994</v>
          </cell>
          <cell r="CU288">
            <v>2992.1053749000002</v>
          </cell>
          <cell r="CV288">
            <v>3029.6053749000002</v>
          </cell>
          <cell r="CW288">
            <v>3027.9353749000002</v>
          </cell>
          <cell r="CX288">
            <v>3054.6053749000002</v>
          </cell>
          <cell r="CY288">
            <v>3045.8553749000002</v>
          </cell>
          <cell r="CZ288">
            <v>3155.4353749000002</v>
          </cell>
          <cell r="DA288">
            <v>3172.5223749000006</v>
          </cell>
          <cell r="DB288">
            <v>3211.1253749000007</v>
          </cell>
          <cell r="DC288">
            <v>4333.3553749000002</v>
          </cell>
          <cell r="DD288">
            <v>3567.1053749000002</v>
          </cell>
          <cell r="DE288">
            <v>3575.4353749000002</v>
          </cell>
          <cell r="DF288">
            <v>4617.1053749000002</v>
          </cell>
          <cell r="DG288">
            <v>3983.7753749000003</v>
          </cell>
          <cell r="DH288">
            <v>6908.3708095666661</v>
          </cell>
          <cell r="DI288">
            <v>6908.3708095666661</v>
          </cell>
          <cell r="DJ288">
            <v>6440.6543995666671</v>
          </cell>
          <cell r="DK288">
            <v>6440.6543995666671</v>
          </cell>
          <cell r="DL288">
            <v>7189.0006555666669</v>
          </cell>
          <cell r="DM288">
            <v>7376.0872195666661</v>
          </cell>
          <cell r="DN288">
            <v>7547.5832365666665</v>
          </cell>
          <cell r="DO288">
            <v>7719.079253566666</v>
          </cell>
          <cell r="DP288">
            <v>8560.9687915666673</v>
          </cell>
          <cell r="DQ288">
            <v>10494.196619566668</v>
          </cell>
          <cell r="DR288">
            <v>11211.361781566668</v>
          </cell>
          <cell r="DS288">
            <v>11211.361781566668</v>
          </cell>
          <cell r="DT288">
            <v>8275.0438429000005</v>
          </cell>
          <cell r="DU288">
            <v>8275.0438429000005</v>
          </cell>
          <cell r="DV288">
            <v>8275.0438429000005</v>
          </cell>
          <cell r="DW288">
            <v>8649.8283649000005</v>
          </cell>
          <cell r="DX288">
            <v>8930.4582109000003</v>
          </cell>
          <cell r="DY288">
            <v>9039.5920398999988</v>
          </cell>
          <cell r="DZ288">
            <v>9148.7258688999991</v>
          </cell>
          <cell r="EA288">
            <v>9959.434312899999</v>
          </cell>
          <cell r="EB288">
            <v>12048.567610900001</v>
          </cell>
          <cell r="EC288">
            <v>12859.276054900001</v>
          </cell>
          <cell r="ED288">
            <v>12859.276054900001</v>
          </cell>
          <cell r="EE288">
            <v>11445.750066333334</v>
          </cell>
          <cell r="EF288">
            <v>11445.750066333334</v>
          </cell>
          <cell r="EG288">
            <v>12851.391598333334</v>
          </cell>
          <cell r="EH288">
            <v>12851.391598333334</v>
          </cell>
          <cell r="EI288">
            <v>12851.391598333334</v>
          </cell>
          <cell r="EJ288">
            <v>13446.811598333334</v>
          </cell>
          <cell r="EK288">
            <v>13446.811598333334</v>
          </cell>
          <cell r="EL288">
            <v>11999.721598333334</v>
          </cell>
          <cell r="EM288">
            <v>11999.721598333334</v>
          </cell>
          <cell r="EN288">
            <v>16061.163372333334</v>
          </cell>
          <cell r="EO288">
            <v>11937.201477000002</v>
          </cell>
          <cell r="EP288">
            <v>11937.201477000002</v>
          </cell>
          <cell r="EQ288">
            <v>11937.201477000002</v>
          </cell>
          <cell r="ER288">
            <v>12031.954265</v>
          </cell>
          <cell r="ES288">
            <v>12031.954265</v>
          </cell>
          <cell r="ET288">
            <v>15429.484005</v>
          </cell>
          <cell r="EU288">
            <v>14055.454265</v>
          </cell>
          <cell r="EV288">
            <v>21624.454265</v>
          </cell>
          <cell r="EW288">
            <v>22476.411249000004</v>
          </cell>
          <cell r="EX288">
            <v>17580.107598333336</v>
          </cell>
          <cell r="EY288">
            <v>18183.854810333331</v>
          </cell>
          <cell r="EZ288">
            <v>18278.607598333336</v>
          </cell>
          <cell r="FA288">
            <v>18278.607598333336</v>
          </cell>
          <cell r="FB288">
            <v>21676.137338333334</v>
          </cell>
          <cell r="FC288">
            <v>20302.107598333336</v>
          </cell>
          <cell r="FD288">
            <v>24295.349234333335</v>
          </cell>
          <cell r="FE288">
            <v>30781.016786333334</v>
          </cell>
          <cell r="FF288">
            <v>20565.904897499997</v>
          </cell>
          <cell r="FG288">
            <v>20565.904897499997</v>
          </cell>
          <cell r="FH288">
            <v>21474.904897499997</v>
          </cell>
          <cell r="FI288">
            <v>25054.772927499998</v>
          </cell>
          <cell r="FJ288">
            <v>22719.404897499997</v>
          </cell>
          <cell r="FK288">
            <v>31133.904897499997</v>
          </cell>
          <cell r="FL288">
            <v>33068.314085499995</v>
          </cell>
          <cell r="FM288">
            <v>23690.163230833328</v>
          </cell>
          <cell r="FN288">
            <v>24432.551706833328</v>
          </cell>
          <cell r="FO288">
            <v>27270.03126083333</v>
          </cell>
          <cell r="FP288">
            <v>24347.74323083333</v>
          </cell>
          <cell r="FQ288">
            <v>29702.156592833326</v>
          </cell>
          <cell r="FR288">
            <v>35283.572418833326</v>
          </cell>
          <cell r="FS288">
            <v>27965.283304166667</v>
          </cell>
          <cell r="FT288">
            <v>29493.156910166665</v>
          </cell>
          <cell r="FU288">
            <v>29493.156910166665</v>
          </cell>
          <cell r="FV288">
            <v>31488.746926166663</v>
          </cell>
          <cell r="FW288">
            <v>39627.012460166661</v>
          </cell>
          <cell r="FX288">
            <v>38988.025196666669</v>
          </cell>
          <cell r="FY288">
            <v>38988.025196666669</v>
          </cell>
          <cell r="FZ288">
            <v>39856.865196666666</v>
          </cell>
          <cell r="GA288">
            <v>51400.784092666669</v>
          </cell>
          <cell r="GB288">
            <v>354.32326499999994</v>
          </cell>
          <cell r="GC288">
            <v>684.1248975000002</v>
          </cell>
          <cell r="GD288">
            <v>1068.79153</v>
          </cell>
          <cell r="GE288">
            <v>1602.85653</v>
          </cell>
          <cell r="GF288">
            <v>1266.7065299999999</v>
          </cell>
          <cell r="GG288">
            <v>37.578562500000004</v>
          </cell>
          <cell r="GH288">
            <v>50.918562500000007</v>
          </cell>
          <cell r="GI288">
            <v>63.638562500000006</v>
          </cell>
          <cell r="GJ288">
            <v>79.152234899999996</v>
          </cell>
          <cell r="GK288">
            <v>90.822234899999998</v>
          </cell>
          <cell r="GL288">
            <v>110.63885490000001</v>
          </cell>
          <cell r="GM288">
            <v>100.43629490000001</v>
          </cell>
          <cell r="GN288">
            <v>156.04967499999995</v>
          </cell>
          <cell r="GO288">
            <v>149.34591499999999</v>
          </cell>
          <cell r="GP288">
            <v>239.4869741666667</v>
          </cell>
          <cell r="GQ288">
            <v>249.74539083333335</v>
          </cell>
          <cell r="GR288">
            <v>491.68222999999995</v>
          </cell>
          <cell r="GS288">
            <v>1059.71613</v>
          </cell>
          <cell r="GT288">
            <v>1570.2920966666666</v>
          </cell>
          <cell r="GU288">
            <v>47.186632500000002</v>
          </cell>
          <cell r="GV288">
            <v>36.356632500000003</v>
          </cell>
          <cell r="GW288">
            <v>43.876632500000007</v>
          </cell>
          <cell r="GX288">
            <v>48.8366325</v>
          </cell>
          <cell r="GY288">
            <v>54.776632500000005</v>
          </cell>
          <cell r="GZ288">
            <v>67.986632499999999</v>
          </cell>
          <cell r="HA288">
            <v>76.166632499999992</v>
          </cell>
          <cell r="HB288">
            <v>81.826632499999988</v>
          </cell>
          <cell r="HC288">
            <v>151.35663249999999</v>
          </cell>
          <cell r="HD288">
            <v>164.6866325</v>
          </cell>
          <cell r="HE288">
            <v>232.30663249999998</v>
          </cell>
          <cell r="HF288">
            <v>463.85663249999999</v>
          </cell>
          <cell r="HG288">
            <v>758.85663250000005</v>
          </cell>
          <cell r="HH288">
            <v>778.85663250000005</v>
          </cell>
          <cell r="HI288">
            <v>808.85663250000005</v>
          </cell>
          <cell r="HJ288">
            <v>839.68663250000009</v>
          </cell>
          <cell r="HK288">
            <v>1008.8566325</v>
          </cell>
          <cell r="HL288">
            <v>42.386632499999997</v>
          </cell>
          <cell r="HM288">
            <v>43.223632500000001</v>
          </cell>
          <cell r="HN288">
            <v>49.036632499999996</v>
          </cell>
          <cell r="HO288">
            <v>54.976632500000001</v>
          </cell>
          <cell r="HP288">
            <v>75.056632499999992</v>
          </cell>
          <cell r="HQ288">
            <v>78.436632499999988</v>
          </cell>
          <cell r="HR288">
            <v>83.03663250000001</v>
          </cell>
          <cell r="HS288">
            <v>154.88663250000002</v>
          </cell>
          <cell r="HT288">
            <v>164.88663250000002</v>
          </cell>
          <cell r="HU288">
            <v>205.7166325</v>
          </cell>
          <cell r="HV288">
            <v>315.30663249999998</v>
          </cell>
          <cell r="HW288">
            <v>383.63663249999996</v>
          </cell>
          <cell r="HX288">
            <v>559.05663249999998</v>
          </cell>
          <cell r="HY288">
            <v>925.71663249999995</v>
          </cell>
          <cell r="HZ288">
            <v>1259.0566325</v>
          </cell>
          <cell r="IA288">
            <v>1025.7266325000001</v>
          </cell>
          <cell r="IB288">
            <v>26.276632500000002</v>
          </cell>
          <cell r="IC288">
            <v>27.006632500000002</v>
          </cell>
          <cell r="ID288">
            <v>58.236632499999999</v>
          </cell>
          <cell r="IE288">
            <v>58.243632500000004</v>
          </cell>
          <cell r="IF288">
            <v>104.07663249999999</v>
          </cell>
          <cell r="IG288">
            <v>129.9066325</v>
          </cell>
          <cell r="IH288">
            <v>154.9066325</v>
          </cell>
          <cell r="II288">
            <v>132.4066325</v>
          </cell>
          <cell r="IJ288">
            <v>211.57663249999999</v>
          </cell>
          <cell r="IK288">
            <v>592.40663250000011</v>
          </cell>
          <cell r="IL288">
            <v>600.74663250000003</v>
          </cell>
          <cell r="IM288">
            <v>609.07663250000007</v>
          </cell>
          <cell r="IN288">
            <v>617.40663250000011</v>
          </cell>
          <cell r="IO288">
            <v>1009.0766325000001</v>
          </cell>
          <cell r="IP288">
            <v>1025.7466325</v>
          </cell>
          <cell r="IQ288">
            <v>29.470374899999996</v>
          </cell>
          <cell r="IR288">
            <v>32.180374899999997</v>
          </cell>
          <cell r="IS288">
            <v>34.890374899999998</v>
          </cell>
          <cell r="IT288">
            <v>45.800374900000008</v>
          </cell>
          <cell r="IU288">
            <v>67.140374900000012</v>
          </cell>
          <cell r="IV288">
            <v>96.72037490000001</v>
          </cell>
          <cell r="IW288">
            <v>159.64037489999998</v>
          </cell>
          <cell r="IX288">
            <v>335.47037489999997</v>
          </cell>
          <cell r="IY288">
            <v>468.81037489999994</v>
          </cell>
          <cell r="IZ288">
            <v>602.14037489999998</v>
          </cell>
          <cell r="JA288">
            <v>610.47037490000002</v>
          </cell>
          <cell r="JB288">
            <v>618.80037490000007</v>
          </cell>
          <cell r="JC288">
            <v>1010.4703749</v>
          </cell>
          <cell r="JD288">
            <v>1027.1403748999999</v>
          </cell>
          <cell r="JE288">
            <v>35.595374899999996</v>
          </cell>
          <cell r="JF288">
            <v>73.09537490000001</v>
          </cell>
          <cell r="JG288">
            <v>71.425374900000008</v>
          </cell>
          <cell r="JH288">
            <v>98.09537490000001</v>
          </cell>
          <cell r="JI288">
            <v>89.34537490000001</v>
          </cell>
          <cell r="JJ288">
            <v>198.92537490000001</v>
          </cell>
          <cell r="JK288">
            <v>216.0123749</v>
          </cell>
          <cell r="JL288">
            <v>254.61537490000001</v>
          </cell>
          <cell r="JM288">
            <v>1376.8453748999998</v>
          </cell>
          <cell r="JN288">
            <v>610.59537490000002</v>
          </cell>
          <cell r="JO288">
            <v>618.92537490000007</v>
          </cell>
          <cell r="JP288">
            <v>1660.5953748999998</v>
          </cell>
          <cell r="JQ288">
            <v>1027.2653748999999</v>
          </cell>
          <cell r="JR288">
            <v>2254.1341428999999</v>
          </cell>
          <cell r="JS288">
            <v>2254.1341428999999</v>
          </cell>
          <cell r="JT288">
            <v>1786.4177328999997</v>
          </cell>
          <cell r="JU288">
            <v>1786.4177328999997</v>
          </cell>
          <cell r="JV288">
            <v>2534.7639889000002</v>
          </cell>
          <cell r="JW288">
            <v>2721.8505528999995</v>
          </cell>
          <cell r="JX288">
            <v>2893.3465698999998</v>
          </cell>
          <cell r="JY288">
            <v>3064.8425868999998</v>
          </cell>
          <cell r="JZ288">
            <v>3906.7321248999997</v>
          </cell>
          <cell r="KA288">
            <v>5839.9599528999997</v>
          </cell>
          <cell r="KB288">
            <v>6557.1251149</v>
          </cell>
          <cell r="KC288">
            <v>6557.1251149</v>
          </cell>
          <cell r="KD288">
            <v>2284.7038428999999</v>
          </cell>
          <cell r="KE288">
            <v>2284.7038428999999</v>
          </cell>
          <cell r="KF288">
            <v>2284.7038428999999</v>
          </cell>
          <cell r="KG288">
            <v>2659.4883648999999</v>
          </cell>
          <cell r="KH288">
            <v>2940.1182108999997</v>
          </cell>
          <cell r="KI288">
            <v>3049.2520398999995</v>
          </cell>
          <cell r="KJ288">
            <v>3158.3858688999999</v>
          </cell>
          <cell r="KK288">
            <v>3969.0943128999997</v>
          </cell>
          <cell r="KL288">
            <v>6058.2276109000004</v>
          </cell>
          <cell r="KM288">
            <v>6868.9360548999994</v>
          </cell>
          <cell r="KN288">
            <v>6868.9360548999994</v>
          </cell>
          <cell r="KO288">
            <v>2286.9817330000001</v>
          </cell>
          <cell r="KP288">
            <v>2286.9817330000001</v>
          </cell>
          <cell r="KQ288">
            <v>3692.6232650000002</v>
          </cell>
          <cell r="KR288">
            <v>3692.6232650000002</v>
          </cell>
          <cell r="KS288">
            <v>3692.6232650000002</v>
          </cell>
          <cell r="KT288">
            <v>4288.0432650000002</v>
          </cell>
          <cell r="KU288">
            <v>4288.0432650000002</v>
          </cell>
          <cell r="KV288">
            <v>2840.9532650000001</v>
          </cell>
          <cell r="KW288">
            <v>2840.9532650000001</v>
          </cell>
          <cell r="KX288">
            <v>6902.395039</v>
          </cell>
          <cell r="KY288">
            <v>3067.2204770000003</v>
          </cell>
          <cell r="KZ288">
            <v>3067.2204770000003</v>
          </cell>
          <cell r="LA288">
            <v>3067.2204770000003</v>
          </cell>
          <cell r="LB288">
            <v>3161.9732650000005</v>
          </cell>
          <cell r="LC288">
            <v>3161.9732650000005</v>
          </cell>
          <cell r="LD288">
            <v>6559.5030050000005</v>
          </cell>
          <cell r="LE288">
            <v>5185.4732650000005</v>
          </cell>
          <cell r="LF288">
            <v>12754.473264999999</v>
          </cell>
          <cell r="LG288">
            <v>13606.430248999997</v>
          </cell>
          <cell r="LH288">
            <v>2463.4732650000005</v>
          </cell>
          <cell r="LI288">
            <v>3067.2204770000003</v>
          </cell>
          <cell r="LJ288">
            <v>3161.9732650000005</v>
          </cell>
          <cell r="LK288">
            <v>3161.9732650000005</v>
          </cell>
          <cell r="LL288">
            <v>6559.5030050000005</v>
          </cell>
          <cell r="LM288">
            <v>5185.4732650000005</v>
          </cell>
          <cell r="LN288">
            <v>9178.7149009999976</v>
          </cell>
          <cell r="LO288">
            <v>15664.382452999998</v>
          </cell>
          <cell r="LP288">
            <v>3165.3898975000006</v>
          </cell>
          <cell r="LQ288">
            <v>3165.3898975000006</v>
          </cell>
          <cell r="LR288">
            <v>4074.3898975000006</v>
          </cell>
          <cell r="LS288">
            <v>7654.2579274999998</v>
          </cell>
          <cell r="LT288">
            <v>5318.8898975000002</v>
          </cell>
          <cell r="LU288">
            <v>13733.389897499999</v>
          </cell>
          <cell r="LV288">
            <v>15667.799085499999</v>
          </cell>
          <cell r="LW288">
            <v>4074.3898975000006</v>
          </cell>
          <cell r="LX288">
            <v>4816.7783734999994</v>
          </cell>
          <cell r="LY288">
            <v>7654.2579274999998</v>
          </cell>
          <cell r="LZ288">
            <v>4731.9698975000001</v>
          </cell>
          <cell r="MA288">
            <v>10086.383259499999</v>
          </cell>
          <cell r="MB288">
            <v>15667.799085499999</v>
          </cell>
          <cell r="MC288">
            <v>6562.9696375000003</v>
          </cell>
          <cell r="MD288">
            <v>8090.8432434999995</v>
          </cell>
          <cell r="ME288">
            <v>8090.8432434999995</v>
          </cell>
          <cell r="MF288">
            <v>10086.4332595</v>
          </cell>
          <cell r="MG288">
            <v>18224.698793499996</v>
          </cell>
          <cell r="MH288">
            <v>5815.3565300000009</v>
          </cell>
          <cell r="MI288">
            <v>5815.3565300000009</v>
          </cell>
          <cell r="MJ288">
            <v>6684.1965300000011</v>
          </cell>
          <cell r="MK288">
            <v>18228.115425999997</v>
          </cell>
          <cell r="ML288">
            <v>8.5232650000000003</v>
          </cell>
          <cell r="MN288">
            <v>25.700000000000003</v>
          </cell>
          <cell r="MO288">
            <v>24.5</v>
          </cell>
          <cell r="MP288">
            <v>24.8</v>
          </cell>
          <cell r="MQ288">
            <v>25.8</v>
          </cell>
          <cell r="MR288">
            <v>38.21</v>
          </cell>
          <cell r="MT288">
            <v>21.06</v>
          </cell>
          <cell r="MU288">
            <v>21.759999999999998</v>
          </cell>
          <cell r="MV288">
            <v>22.41</v>
          </cell>
          <cell r="MX288">
            <v>37.869999999999997</v>
          </cell>
          <cell r="MZ288">
            <v>5.64</v>
          </cell>
          <cell r="NA288">
            <v>4.54</v>
          </cell>
          <cell r="NB288">
            <v>4.6899999999999995</v>
          </cell>
          <cell r="NC288">
            <v>5.1899999999999995</v>
          </cell>
          <cell r="ND288">
            <v>0.34</v>
          </cell>
          <cell r="NE288">
            <v>5.64</v>
          </cell>
          <cell r="NF288">
            <v>5.84</v>
          </cell>
          <cell r="NG288">
            <v>6.04</v>
          </cell>
          <cell r="NH288">
            <v>6.4399999999999995</v>
          </cell>
          <cell r="NI288">
            <v>6.64</v>
          </cell>
          <cell r="NJ288">
            <v>6.84</v>
          </cell>
          <cell r="NK288">
            <v>4.54</v>
          </cell>
          <cell r="NL288">
            <v>4.54</v>
          </cell>
          <cell r="NM288">
            <v>4.54</v>
          </cell>
          <cell r="NN288">
            <v>4.6399999999999997</v>
          </cell>
          <cell r="NO288">
            <v>4.6899999999999995</v>
          </cell>
          <cell r="NP288">
            <v>8.98</v>
          </cell>
          <cell r="NQ288">
            <v>9.18</v>
          </cell>
          <cell r="NR288">
            <v>9.379999999999999</v>
          </cell>
          <cell r="NS288">
            <v>9.7799999999999994</v>
          </cell>
          <cell r="NT288">
            <v>9.98</v>
          </cell>
          <cell r="NU288">
            <v>10.18</v>
          </cell>
          <cell r="NV288">
            <v>9.08</v>
          </cell>
          <cell r="NW288">
            <v>9.08</v>
          </cell>
          <cell r="NX288">
            <v>9.08</v>
          </cell>
          <cell r="NY288">
            <v>9.2799999999999994</v>
          </cell>
          <cell r="NZ288">
            <v>9.379999999999999</v>
          </cell>
          <cell r="OA288">
            <v>74.080000000000013</v>
          </cell>
          <cell r="OB288">
            <v>144.08000000000001</v>
          </cell>
          <cell r="OC288">
            <v>380.64</v>
          </cell>
          <cell r="OD288">
            <v>3.84</v>
          </cell>
          <cell r="OE288">
            <v>3.84</v>
          </cell>
          <cell r="OF288">
            <v>3.84</v>
          </cell>
          <cell r="OG288">
            <v>3.84</v>
          </cell>
          <cell r="OH288">
            <v>3.84</v>
          </cell>
          <cell r="OI288">
            <v>3.84</v>
          </cell>
          <cell r="OJ288">
            <v>4.54</v>
          </cell>
          <cell r="OK288">
            <v>4.54</v>
          </cell>
          <cell r="OL288">
            <v>4.54</v>
          </cell>
          <cell r="OM288">
            <v>4.6399999999999997</v>
          </cell>
          <cell r="ON288">
            <v>4.6899999999999995</v>
          </cell>
          <cell r="OO288">
            <v>0.32</v>
          </cell>
        </row>
        <row r="294">
          <cell r="F294">
            <v>9.92</v>
          </cell>
          <cell r="H294">
            <v>11.63</v>
          </cell>
          <cell r="I294">
            <v>15.26</v>
          </cell>
          <cell r="J294">
            <v>17.010000000000002</v>
          </cell>
          <cell r="K294">
            <v>27.610000000000003</v>
          </cell>
          <cell r="L294">
            <v>45.78</v>
          </cell>
          <cell r="M294">
            <v>79.207999999999998</v>
          </cell>
          <cell r="N294">
            <v>105.367</v>
          </cell>
          <cell r="O294">
            <v>158.417</v>
          </cell>
          <cell r="P294">
            <v>330.07499999999999</v>
          </cell>
          <cell r="Q294">
            <v>519.96</v>
          </cell>
          <cell r="R294">
            <v>812.61699999999996</v>
          </cell>
          <cell r="S294">
            <v>1046.1579999999999</v>
          </cell>
          <cell r="T294">
            <v>1185.3699999999999</v>
          </cell>
          <cell r="U294">
            <v>9.92</v>
          </cell>
          <cell r="V294">
            <v>9.92</v>
          </cell>
          <cell r="W294">
            <v>9.92</v>
          </cell>
          <cell r="X294">
            <v>9.92</v>
          </cell>
          <cell r="Y294">
            <v>9.92</v>
          </cell>
          <cell r="Z294">
            <v>9.92</v>
          </cell>
          <cell r="AA294">
            <v>9.92</v>
          </cell>
          <cell r="AB294">
            <v>9.92</v>
          </cell>
          <cell r="AC294">
            <v>9.92</v>
          </cell>
          <cell r="AD294">
            <v>9.92</v>
          </cell>
          <cell r="AE294">
            <v>9.92</v>
          </cell>
          <cell r="AF294">
            <v>9.92</v>
          </cell>
          <cell r="AG294">
            <v>9.92</v>
          </cell>
          <cell r="AH294">
            <v>9.92</v>
          </cell>
          <cell r="AI294">
            <v>9.92</v>
          </cell>
          <cell r="AJ294">
            <v>9.92</v>
          </cell>
          <cell r="AK294">
            <v>9.92</v>
          </cell>
          <cell r="AM294">
            <v>11.63</v>
          </cell>
          <cell r="AO294">
            <v>11.63</v>
          </cell>
          <cell r="AQ294">
            <v>11.63</v>
          </cell>
          <cell r="AS294">
            <v>11.63</v>
          </cell>
          <cell r="AU294">
            <v>11.63</v>
          </cell>
          <cell r="AW294">
            <v>11.63</v>
          </cell>
          <cell r="AY294">
            <v>11.63</v>
          </cell>
          <cell r="BA294">
            <v>11.63</v>
          </cell>
          <cell r="BC294">
            <v>11.63</v>
          </cell>
          <cell r="BE294">
            <v>11.63</v>
          </cell>
          <cell r="BG294">
            <v>11.63</v>
          </cell>
          <cell r="BI294">
            <v>11.63</v>
          </cell>
          <cell r="BK294">
            <v>11.63</v>
          </cell>
          <cell r="BM294">
            <v>11.63</v>
          </cell>
          <cell r="BO294">
            <v>11.63</v>
          </cell>
          <cell r="BQ294">
            <v>11.63</v>
          </cell>
          <cell r="BR294">
            <v>15.26</v>
          </cell>
          <cell r="BS294">
            <v>15.26</v>
          </cell>
          <cell r="BT294">
            <v>15.26</v>
          </cell>
          <cell r="BU294">
            <v>15.26</v>
          </cell>
          <cell r="BV294">
            <v>15.26</v>
          </cell>
          <cell r="BW294">
            <v>15.26</v>
          </cell>
          <cell r="BX294">
            <v>15.26</v>
          </cell>
          <cell r="BY294">
            <v>15.26</v>
          </cell>
          <cell r="BZ294">
            <v>15.26</v>
          </cell>
          <cell r="CA294">
            <v>15.26</v>
          </cell>
          <cell r="CB294">
            <v>15.26</v>
          </cell>
          <cell r="CC294">
            <v>15.26</v>
          </cell>
          <cell r="CD294">
            <v>15.26</v>
          </cell>
          <cell r="CE294">
            <v>15.26</v>
          </cell>
          <cell r="CF294">
            <v>15.26</v>
          </cell>
          <cell r="CG294">
            <v>17.010000000000002</v>
          </cell>
          <cell r="CH294">
            <v>17.010000000000002</v>
          </cell>
          <cell r="CI294">
            <v>17.010000000000002</v>
          </cell>
          <cell r="CJ294">
            <v>17.010000000000002</v>
          </cell>
          <cell r="CK294">
            <v>17.010000000000002</v>
          </cell>
          <cell r="CL294">
            <v>17.010000000000002</v>
          </cell>
          <cell r="CM294">
            <v>17.010000000000002</v>
          </cell>
          <cell r="CN294">
            <v>17.010000000000002</v>
          </cell>
          <cell r="CO294">
            <v>17.010000000000002</v>
          </cell>
          <cell r="CP294">
            <v>17.010000000000002</v>
          </cell>
          <cell r="CQ294">
            <v>17.010000000000002</v>
          </cell>
          <cell r="CR294">
            <v>17.010000000000002</v>
          </cell>
          <cell r="CS294">
            <v>17.010000000000002</v>
          </cell>
          <cell r="CT294">
            <v>17.010000000000002</v>
          </cell>
          <cell r="CU294">
            <v>27.610000000000003</v>
          </cell>
          <cell r="CV294">
            <v>27.610000000000003</v>
          </cell>
          <cell r="CW294">
            <v>27.610000000000003</v>
          </cell>
          <cell r="CX294">
            <v>27.610000000000003</v>
          </cell>
          <cell r="CY294">
            <v>27.610000000000003</v>
          </cell>
          <cell r="CZ294">
            <v>27.610000000000003</v>
          </cell>
          <cell r="DA294">
            <v>27.610000000000003</v>
          </cell>
          <cell r="DB294">
            <v>27.610000000000003</v>
          </cell>
          <cell r="DC294">
            <v>27.610000000000003</v>
          </cell>
          <cell r="DD294">
            <v>27.610000000000003</v>
          </cell>
          <cell r="DE294">
            <v>27.610000000000003</v>
          </cell>
          <cell r="DF294">
            <v>27.610000000000003</v>
          </cell>
          <cell r="DG294">
            <v>27.610000000000003</v>
          </cell>
          <cell r="DH294">
            <v>45.78</v>
          </cell>
          <cell r="DI294">
            <v>45.78</v>
          </cell>
          <cell r="DJ294">
            <v>45.78</v>
          </cell>
          <cell r="DK294">
            <v>45.78</v>
          </cell>
          <cell r="DL294">
            <v>45.78</v>
          </cell>
          <cell r="DM294">
            <v>45.78</v>
          </cell>
          <cell r="DN294">
            <v>45.78</v>
          </cell>
          <cell r="DO294">
            <v>45.78</v>
          </cell>
          <cell r="DP294">
            <v>45.78</v>
          </cell>
          <cell r="DQ294">
            <v>45.78</v>
          </cell>
          <cell r="DR294">
            <v>45.78</v>
          </cell>
          <cell r="DS294">
            <v>45.78</v>
          </cell>
          <cell r="DT294">
            <v>79.207999999999998</v>
          </cell>
          <cell r="DU294">
            <v>79.207999999999998</v>
          </cell>
          <cell r="DV294">
            <v>79.207999999999998</v>
          </cell>
          <cell r="DW294">
            <v>79.207999999999998</v>
          </cell>
          <cell r="DX294">
            <v>79.207999999999998</v>
          </cell>
          <cell r="DY294">
            <v>79.207999999999998</v>
          </cell>
          <cell r="DZ294">
            <v>79.207999999999998</v>
          </cell>
          <cell r="EA294">
            <v>79.207999999999998</v>
          </cell>
          <cell r="EB294">
            <v>79.207999999999998</v>
          </cell>
          <cell r="EC294">
            <v>79.207999999999998</v>
          </cell>
          <cell r="ED294">
            <v>79.207999999999998</v>
          </cell>
          <cell r="EE294">
            <v>105.367</v>
          </cell>
          <cell r="EF294">
            <v>105.367</v>
          </cell>
          <cell r="EG294">
            <v>105.367</v>
          </cell>
          <cell r="EH294">
            <v>105.367</v>
          </cell>
          <cell r="EI294">
            <v>105.367</v>
          </cell>
          <cell r="EJ294">
            <v>105.367</v>
          </cell>
          <cell r="EK294">
            <v>105.367</v>
          </cell>
          <cell r="EL294">
            <v>105.367</v>
          </cell>
          <cell r="EM294">
            <v>105.367</v>
          </cell>
          <cell r="EN294">
            <v>105.367</v>
          </cell>
          <cell r="EO294">
            <v>158.417</v>
          </cell>
          <cell r="EP294">
            <v>158.417</v>
          </cell>
          <cell r="EQ294">
            <v>158.417</v>
          </cell>
          <cell r="ER294">
            <v>158.417</v>
          </cell>
          <cell r="ES294">
            <v>158.417</v>
          </cell>
          <cell r="ET294">
            <v>158.417</v>
          </cell>
          <cell r="EU294">
            <v>158.417</v>
          </cell>
          <cell r="EV294">
            <v>158.417</v>
          </cell>
          <cell r="EW294">
            <v>158.417</v>
          </cell>
          <cell r="EX294">
            <v>158.417</v>
          </cell>
          <cell r="EY294">
            <v>158.417</v>
          </cell>
          <cell r="EZ294">
            <v>158.417</v>
          </cell>
          <cell r="FA294">
            <v>158.417</v>
          </cell>
          <cell r="FB294">
            <v>158.417</v>
          </cell>
          <cell r="FC294">
            <v>158.417</v>
          </cell>
          <cell r="FD294">
            <v>158.417</v>
          </cell>
          <cell r="FE294">
            <v>158.417</v>
          </cell>
          <cell r="FF294">
            <v>330.07499999999999</v>
          </cell>
          <cell r="FG294">
            <v>330.07499999999999</v>
          </cell>
          <cell r="FH294">
            <v>330.07499999999999</v>
          </cell>
          <cell r="FI294">
            <v>330.07499999999999</v>
          </cell>
          <cell r="FJ294">
            <v>330.07499999999999</v>
          </cell>
          <cell r="FK294">
            <v>330.07499999999999</v>
          </cell>
          <cell r="FL294">
            <v>330.07499999999999</v>
          </cell>
          <cell r="FM294">
            <v>519.96</v>
          </cell>
          <cell r="FN294">
            <v>519.96</v>
          </cell>
          <cell r="FO294">
            <v>519.96</v>
          </cell>
          <cell r="FP294">
            <v>519.96</v>
          </cell>
          <cell r="FQ294">
            <v>519.96</v>
          </cell>
          <cell r="FR294">
            <v>519.96</v>
          </cell>
          <cell r="FS294">
            <v>660.15800000000002</v>
          </cell>
          <cell r="FT294">
            <v>660.15800000000002</v>
          </cell>
          <cell r="FU294">
            <v>660.15800000000002</v>
          </cell>
          <cell r="FV294">
            <v>660.15800000000002</v>
          </cell>
          <cell r="FW294">
            <v>660.15800000000002</v>
          </cell>
          <cell r="FX294">
            <v>812.61699999999996</v>
          </cell>
          <cell r="FY294">
            <v>812.61699999999996</v>
          </cell>
          <cell r="FZ294">
            <v>812.61699999999996</v>
          </cell>
          <cell r="GA294">
            <v>812.61699999999996</v>
          </cell>
          <cell r="GB294">
            <v>68.89</v>
          </cell>
          <cell r="GC294">
            <v>134.167</v>
          </cell>
          <cell r="GD294">
            <v>210.417</v>
          </cell>
          <cell r="GE294">
            <v>317.23</v>
          </cell>
          <cell r="GF294">
            <v>250</v>
          </cell>
          <cell r="NE294">
            <v>5.64</v>
          </cell>
          <cell r="NF294">
            <v>5.84</v>
          </cell>
          <cell r="NG294">
            <v>6.04</v>
          </cell>
          <cell r="NH294">
            <v>6.4399999999999995</v>
          </cell>
          <cell r="NI294">
            <v>6.64</v>
          </cell>
          <cell r="NJ294">
            <v>6.84</v>
          </cell>
          <cell r="NK294">
            <v>4.54</v>
          </cell>
          <cell r="NL294">
            <v>4.54</v>
          </cell>
          <cell r="NM294">
            <v>4.54</v>
          </cell>
          <cell r="NN294">
            <v>4.6399999999999997</v>
          </cell>
          <cell r="NO294">
            <v>4.6899999999999995</v>
          </cell>
          <cell r="NP294">
            <v>8.98</v>
          </cell>
          <cell r="NQ294">
            <v>9.18</v>
          </cell>
          <cell r="NR294">
            <v>9.379999999999999</v>
          </cell>
          <cell r="NS294">
            <v>9.7799999999999994</v>
          </cell>
          <cell r="NT294">
            <v>9.98</v>
          </cell>
          <cell r="NU294">
            <v>10.18</v>
          </cell>
          <cell r="NV294">
            <v>9.08</v>
          </cell>
          <cell r="NW294">
            <v>9.08</v>
          </cell>
          <cell r="NX294">
            <v>9.08</v>
          </cell>
          <cell r="NY294">
            <v>9.2799999999999994</v>
          </cell>
          <cell r="NZ294">
            <v>9.379999999999999</v>
          </cell>
          <cell r="OE294">
            <v>3.84</v>
          </cell>
          <cell r="OF294">
            <v>3.84</v>
          </cell>
          <cell r="OG294">
            <v>3.84</v>
          </cell>
          <cell r="OH294">
            <v>3.84</v>
          </cell>
          <cell r="OI294">
            <v>3.84</v>
          </cell>
          <cell r="OJ294">
            <v>4.54</v>
          </cell>
          <cell r="OK294">
            <v>4.54</v>
          </cell>
          <cell r="OL294">
            <v>4.54</v>
          </cell>
          <cell r="OM294">
            <v>4.6399999999999997</v>
          </cell>
          <cell r="ON294">
            <v>4.6899999999999995</v>
          </cell>
        </row>
      </sheetData>
      <sheetData sheetId="1">
        <row r="75">
          <cell r="E75">
            <v>229.09405502874196</v>
          </cell>
          <cell r="F75">
            <v>231.58987603465917</v>
          </cell>
          <cell r="G75">
            <v>229.1088362166719</v>
          </cell>
          <cell r="H75">
            <v>231.60465722258908</v>
          </cell>
          <cell r="I75">
            <v>231.62611715265615</v>
          </cell>
          <cell r="J75">
            <v>235.99173745411179</v>
          </cell>
          <cell r="K75">
            <v>236.02540483157111</v>
          </cell>
          <cell r="L75">
            <v>253.76619421763345</v>
          </cell>
          <cell r="M75">
            <v>254.91831324052546</v>
          </cell>
          <cell r="N75">
            <v>263.56983716574274</v>
          </cell>
          <cell r="O75">
            <v>302.97805812506226</v>
          </cell>
          <cell r="P75">
            <v>324.80198155655268</v>
          </cell>
          <cell r="Q75">
            <v>326.02152019227748</v>
          </cell>
          <cell r="R75">
            <v>364.12698784701121</v>
          </cell>
          <cell r="S75">
            <v>399.04550482787289</v>
          </cell>
          <cell r="T75">
            <v>413.34728456483663</v>
          </cell>
          <cell r="U75">
            <v>213.0888014058138</v>
          </cell>
          <cell r="V75">
            <v>215.58462241173095</v>
          </cell>
          <cell r="W75">
            <v>213.0888014058138</v>
          </cell>
          <cell r="X75">
            <v>215.58462241173095</v>
          </cell>
          <cell r="Y75">
            <v>213.0888014058138</v>
          </cell>
          <cell r="Z75">
            <v>215.58462241173095</v>
          </cell>
          <cell r="AA75">
            <v>213.0888014058138</v>
          </cell>
          <cell r="AB75">
            <v>215.58462241173095</v>
          </cell>
          <cell r="AC75">
            <v>213.0888014058138</v>
          </cell>
          <cell r="AD75">
            <v>215.58462241173095</v>
          </cell>
          <cell r="AE75">
            <v>213.0888014058138</v>
          </cell>
          <cell r="AF75">
            <v>215.58462241173095</v>
          </cell>
          <cell r="AG75">
            <v>213.0888014058138</v>
          </cell>
          <cell r="AH75">
            <v>215.58462241173095</v>
          </cell>
          <cell r="AI75">
            <v>219.37827034072507</v>
          </cell>
          <cell r="AJ75">
            <v>221.87409134664219</v>
          </cell>
          <cell r="AK75">
            <v>226.71598409812148</v>
          </cell>
          <cell r="AL75">
            <v>229.21180510403869</v>
          </cell>
          <cell r="AM75">
            <v>234.05369785551795</v>
          </cell>
          <cell r="AN75">
            <v>236.54951886143508</v>
          </cell>
          <cell r="AO75">
            <v>234.05369785551795</v>
          </cell>
          <cell r="AP75">
            <v>236.54951886143508</v>
          </cell>
          <cell r="AQ75">
            <v>234.05369785551795</v>
          </cell>
          <cell r="AR75">
            <v>236.54951886143508</v>
          </cell>
          <cell r="AS75">
            <v>234.05369785551795</v>
          </cell>
          <cell r="AT75">
            <v>236.54951886143508</v>
          </cell>
          <cell r="AU75">
            <v>234.05369785551795</v>
          </cell>
          <cell r="AV75">
            <v>236.54951886143508</v>
          </cell>
          <cell r="AW75">
            <v>234.05369785551795</v>
          </cell>
          <cell r="AX75">
            <v>236.54951886143508</v>
          </cell>
          <cell r="AY75">
            <v>234.05369785551795</v>
          </cell>
          <cell r="AZ75">
            <v>236.54951886143508</v>
          </cell>
          <cell r="BA75">
            <v>234.05369785551795</v>
          </cell>
          <cell r="BB75">
            <v>236.54951886143508</v>
          </cell>
          <cell r="BC75">
            <v>213.10358259374374</v>
          </cell>
          <cell r="BD75">
            <v>215.59940359966089</v>
          </cell>
          <cell r="BE75">
            <v>213.10358259374374</v>
          </cell>
          <cell r="BF75">
            <v>215.59940359966089</v>
          </cell>
          <cell r="BG75">
            <v>213.10358259374374</v>
          </cell>
          <cell r="BH75">
            <v>215.59940359966089</v>
          </cell>
          <cell r="BI75">
            <v>213.10358259374374</v>
          </cell>
          <cell r="BJ75">
            <v>215.59940359966089</v>
          </cell>
          <cell r="BK75">
            <v>213.10358259374374</v>
          </cell>
          <cell r="BL75">
            <v>215.59940359966089</v>
          </cell>
          <cell r="BM75">
            <v>213.10358259374374</v>
          </cell>
          <cell r="BN75">
            <v>215.59940359966089</v>
          </cell>
          <cell r="BO75">
            <v>219.39305152865498</v>
          </cell>
          <cell r="BP75">
            <v>221.88887253457213</v>
          </cell>
          <cell r="BQ75">
            <v>226.73076528605139</v>
          </cell>
          <cell r="BR75">
            <v>229.2265862919686</v>
          </cell>
          <cell r="BS75">
            <v>234.06847904344787</v>
          </cell>
          <cell r="BT75">
            <v>236.56430004936502</v>
          </cell>
          <cell r="BU75">
            <v>234.06847904344787</v>
          </cell>
          <cell r="BV75">
            <v>236.56430004936502</v>
          </cell>
          <cell r="BW75">
            <v>234.06847904344787</v>
          </cell>
          <cell r="BX75">
            <v>236.56430004936502</v>
          </cell>
          <cell r="BY75">
            <v>234.06847904344787</v>
          </cell>
          <cell r="BZ75">
            <v>236.56430004936502</v>
          </cell>
          <cell r="CA75">
            <v>234.06847904344787</v>
          </cell>
          <cell r="CB75">
            <v>236.56430004936502</v>
          </cell>
          <cell r="CC75">
            <v>234.06847904344787</v>
          </cell>
          <cell r="CD75">
            <v>236.56430004936502</v>
          </cell>
          <cell r="CE75">
            <v>234.06847904344787</v>
          </cell>
          <cell r="CF75">
            <v>236.56430004936502</v>
          </cell>
          <cell r="CG75">
            <v>234.06847904344787</v>
          </cell>
          <cell r="CH75">
            <v>236.56430004936502</v>
          </cell>
          <cell r="CI75">
            <v>215.62086352972798</v>
          </cell>
          <cell r="CJ75">
            <v>215.62086352972798</v>
          </cell>
          <cell r="CK75">
            <v>215.62086352972798</v>
          </cell>
          <cell r="CL75">
            <v>215.62086352972798</v>
          </cell>
          <cell r="CM75">
            <v>215.62086352972798</v>
          </cell>
          <cell r="CN75">
            <v>221.91033246463925</v>
          </cell>
          <cell r="CO75">
            <v>229.24804622203573</v>
          </cell>
          <cell r="CP75">
            <v>236.58575997943214</v>
          </cell>
          <cell r="CQ75">
            <v>236.58575997943214</v>
          </cell>
          <cell r="CR75">
            <v>236.58575997943214</v>
          </cell>
          <cell r="CS75">
            <v>236.58575997943214</v>
          </cell>
          <cell r="CT75">
            <v>236.58575997943214</v>
          </cell>
          <cell r="CU75">
            <v>236.58575997943214</v>
          </cell>
          <cell r="CV75">
            <v>236.58575997943214</v>
          </cell>
          <cell r="CW75">
            <v>236.58575997943214</v>
          </cell>
          <cell r="CX75">
            <v>216.64481223355048</v>
          </cell>
          <cell r="CY75">
            <v>216.64481223355048</v>
          </cell>
          <cell r="CZ75">
            <v>216.64481223355048</v>
          </cell>
          <cell r="DA75">
            <v>216.64481223355048</v>
          </cell>
          <cell r="DB75">
            <v>222.93428116846169</v>
          </cell>
          <cell r="DC75">
            <v>230.27199492585819</v>
          </cell>
          <cell r="DD75">
            <v>237.60970868325464</v>
          </cell>
          <cell r="DE75">
            <v>237.60970868325464</v>
          </cell>
          <cell r="DF75">
            <v>237.60970868325464</v>
          </cell>
          <cell r="DG75">
            <v>237.60970868325464</v>
          </cell>
          <cell r="DH75">
            <v>237.60970868325464</v>
          </cell>
          <cell r="DI75">
            <v>237.60970868325464</v>
          </cell>
          <cell r="DJ75">
            <v>237.60970868325464</v>
          </cell>
          <cell r="DK75">
            <v>237.60970868325464</v>
          </cell>
          <cell r="DL75">
            <v>216.67847961100983</v>
          </cell>
          <cell r="DM75">
            <v>216.67847961100983</v>
          </cell>
          <cell r="DN75">
            <v>216.67847961100983</v>
          </cell>
          <cell r="DO75">
            <v>222.96794854592105</v>
          </cell>
          <cell r="DP75">
            <v>230.30566230331749</v>
          </cell>
          <cell r="DQ75">
            <v>237.64337606071393</v>
          </cell>
          <cell r="DR75">
            <v>237.64337606071393</v>
          </cell>
          <cell r="DS75">
            <v>237.64337606071393</v>
          </cell>
          <cell r="DT75">
            <v>237.64337606071393</v>
          </cell>
          <cell r="DU75">
            <v>237.64337606071393</v>
          </cell>
          <cell r="DV75">
            <v>237.64337606071393</v>
          </cell>
          <cell r="DW75">
            <v>237.64337606071393</v>
          </cell>
          <cell r="DX75">
            <v>237.64337606071393</v>
          </cell>
          <cell r="DY75">
            <v>283.2274752827222</v>
          </cell>
          <cell r="DZ75">
            <v>283.2274752827222</v>
          </cell>
          <cell r="EA75">
            <v>289.51694421763347</v>
          </cell>
          <cell r="EB75">
            <v>296.85465797502985</v>
          </cell>
          <cell r="EC75">
            <v>304.19237173242635</v>
          </cell>
          <cell r="ED75">
            <v>304.19237173242635</v>
          </cell>
          <cell r="EE75">
            <v>304.19237173242635</v>
          </cell>
          <cell r="EF75">
            <v>304.19237173242635</v>
          </cell>
          <cell r="EG75">
            <v>304.19237173242635</v>
          </cell>
          <cell r="EH75">
            <v>304.19237173242635</v>
          </cell>
          <cell r="EI75">
            <v>304.19237173242635</v>
          </cell>
          <cell r="EJ75">
            <v>304.19237173242635</v>
          </cell>
          <cell r="EK75">
            <v>295.51849963105798</v>
          </cell>
          <cell r="EL75">
            <v>301.80796856596925</v>
          </cell>
          <cell r="EM75">
            <v>309.14568232336569</v>
          </cell>
          <cell r="EN75">
            <v>316.48339608076213</v>
          </cell>
          <cell r="EO75">
            <v>316.48339608076213</v>
          </cell>
          <cell r="EP75">
            <v>316.48339608076213</v>
          </cell>
          <cell r="EQ75">
            <v>316.48339608076213</v>
          </cell>
          <cell r="ER75">
            <v>316.48339608076213</v>
          </cell>
          <cell r="ES75">
            <v>316.48339608076213</v>
          </cell>
          <cell r="ET75">
            <v>316.48339608076213</v>
          </cell>
          <cell r="EU75">
            <v>316.48339608076213</v>
          </cell>
          <cell r="EV75">
            <v>309.90254722491431</v>
          </cell>
          <cell r="EW75">
            <v>317.24026098231076</v>
          </cell>
          <cell r="EX75">
            <v>324.5779747397072</v>
          </cell>
          <cell r="EY75">
            <v>324.5779747397072</v>
          </cell>
          <cell r="EZ75">
            <v>324.5779747397072</v>
          </cell>
          <cell r="FA75">
            <v>324.5779747397072</v>
          </cell>
          <cell r="FB75">
            <v>324.5779747397072</v>
          </cell>
          <cell r="FC75">
            <v>324.5779747397072</v>
          </cell>
          <cell r="FD75">
            <v>324.5779747397072</v>
          </cell>
          <cell r="FE75">
            <v>324.5779747397072</v>
          </cell>
          <cell r="FF75">
            <v>359.99015353926342</v>
          </cell>
          <cell r="FG75">
            <v>367.32786729665986</v>
          </cell>
          <cell r="FH75">
            <v>367.32786729665986</v>
          </cell>
          <cell r="FI75">
            <v>367.32786729665986</v>
          </cell>
          <cell r="FJ75">
            <v>367.32786729665986</v>
          </cell>
          <cell r="FK75">
            <v>367.32786729665986</v>
          </cell>
          <cell r="FL75">
            <v>367.32786729665986</v>
          </cell>
          <cell r="FM75">
            <v>367.32786729665986</v>
          </cell>
          <cell r="FN75">
            <v>367.32786729665986</v>
          </cell>
          <cell r="FO75">
            <v>370.73988080154618</v>
          </cell>
          <cell r="FP75">
            <v>370.73988080154618</v>
          </cell>
          <cell r="FQ75">
            <v>370.73988080154618</v>
          </cell>
          <cell r="FR75">
            <v>370.73988080154618</v>
          </cell>
          <cell r="FS75">
            <v>370.73988080154618</v>
          </cell>
          <cell r="FT75">
            <v>370.73988080154618</v>
          </cell>
          <cell r="FU75">
            <v>370.73988080154618</v>
          </cell>
          <cell r="FV75">
            <v>370.73988080154618</v>
          </cell>
          <cell r="FW75">
            <v>376.94072563939289</v>
          </cell>
          <cell r="FX75">
            <v>376.94072563939289</v>
          </cell>
          <cell r="FY75">
            <v>376.94072563939289</v>
          </cell>
          <cell r="FZ75">
            <v>376.94072563939289</v>
          </cell>
          <cell r="GA75">
            <v>376.94072563939289</v>
          </cell>
          <cell r="GB75">
            <v>376.94072563939289</v>
          </cell>
          <cell r="GC75">
            <v>376.94072563939289</v>
          </cell>
          <cell r="GD75">
            <v>383.72971693783967</v>
          </cell>
          <cell r="GE75">
            <v>383.72971693783967</v>
          </cell>
          <cell r="GF75">
            <v>383.72971693783967</v>
          </cell>
          <cell r="GG75">
            <v>383.72971693783967</v>
          </cell>
          <cell r="GH75">
            <v>383.72971693783967</v>
          </cell>
          <cell r="GI75">
            <v>383.72971693783967</v>
          </cell>
          <cell r="GJ75">
            <v>389.96906075063544</v>
          </cell>
          <cell r="GK75">
            <v>389.96906075063544</v>
          </cell>
          <cell r="GL75">
            <v>389.96906075063544</v>
          </cell>
          <cell r="GM75">
            <v>389.96906075063544</v>
          </cell>
          <cell r="GN75">
            <v>389.96906075063544</v>
          </cell>
          <cell r="GO75">
            <v>396.77264761032484</v>
          </cell>
          <cell r="GP75">
            <v>396.77264761032484</v>
          </cell>
          <cell r="GQ75">
            <v>396.77264761032484</v>
          </cell>
          <cell r="GR75">
            <v>396.77264761032484</v>
          </cell>
          <cell r="GS75">
            <v>218.67262661091732</v>
          </cell>
          <cell r="GT75">
            <v>218.67262661091732</v>
          </cell>
          <cell r="GV75">
            <v>218.67262661091732</v>
          </cell>
          <cell r="GW75">
            <v>218.67262661091732</v>
          </cell>
          <cell r="GX75">
            <v>173.32802525752143</v>
          </cell>
          <cell r="GY75">
            <v>175.82384626343858</v>
          </cell>
          <cell r="GZ75">
            <v>173.34280644545137</v>
          </cell>
          <cell r="HA75">
            <v>175.8386274513685</v>
          </cell>
          <cell r="HB75">
            <v>175.86008738143562</v>
          </cell>
          <cell r="HC75">
            <v>179.72654348170781</v>
          </cell>
          <cell r="HD75">
            <v>179.76021085916716</v>
          </cell>
          <cell r="HE75">
            <v>190.56261784877975</v>
          </cell>
          <cell r="HF75">
            <v>191.71473687167176</v>
          </cell>
          <cell r="HG75">
            <v>195.67411730576478</v>
          </cell>
          <cell r="HH75">
            <v>229.14228427100147</v>
          </cell>
          <cell r="HI75">
            <v>240.9829236788232</v>
          </cell>
          <cell r="HJ75">
            <v>242.20246231454803</v>
          </cell>
          <cell r="HK75">
            <v>280.30792996928176</v>
          </cell>
          <cell r="HL75">
            <v>315.22644695014344</v>
          </cell>
          <cell r="HM75">
            <v>329.52822668710718</v>
          </cell>
          <cell r="HN75">
            <v>157.32277163459324</v>
          </cell>
          <cell r="HO75">
            <v>159.81859264051042</v>
          </cell>
          <cell r="HP75">
            <v>157.32277163459324</v>
          </cell>
          <cell r="HQ75">
            <v>159.81859264051042</v>
          </cell>
          <cell r="HR75">
            <v>157.32277163459324</v>
          </cell>
          <cell r="HS75">
            <v>159.81859264051042</v>
          </cell>
          <cell r="HT75">
            <v>157.32277163459324</v>
          </cell>
          <cell r="HU75">
            <v>159.81859264051042</v>
          </cell>
          <cell r="HV75">
            <v>157.32277163459324</v>
          </cell>
          <cell r="HW75">
            <v>159.81859264051042</v>
          </cell>
          <cell r="HX75">
            <v>157.32277163459324</v>
          </cell>
          <cell r="HY75">
            <v>159.81859264051042</v>
          </cell>
          <cell r="HZ75">
            <v>157.32277163459324</v>
          </cell>
          <cell r="IA75">
            <v>159.81859264051042</v>
          </cell>
          <cell r="IB75">
            <v>163.61224056950451</v>
          </cell>
          <cell r="IC75">
            <v>166.10806157542166</v>
          </cell>
          <cell r="ID75">
            <v>165.95831231506662</v>
          </cell>
          <cell r="IE75">
            <v>168.45413332098377</v>
          </cell>
          <cell r="IF75">
            <v>168.30438406062873</v>
          </cell>
          <cell r="IG75">
            <v>170.80020506654594</v>
          </cell>
          <cell r="IH75">
            <v>168.30438406062873</v>
          </cell>
          <cell r="II75">
            <v>170.80020506654594</v>
          </cell>
          <cell r="IJ75">
            <v>168.30438406062873</v>
          </cell>
          <cell r="IK75">
            <v>170.80020506654594</v>
          </cell>
          <cell r="IL75">
            <v>168.30438406062873</v>
          </cell>
          <cell r="IM75">
            <v>170.80020506654594</v>
          </cell>
          <cell r="IN75">
            <v>168.30438406062873</v>
          </cell>
          <cell r="IO75">
            <v>170.80020506654594</v>
          </cell>
          <cell r="IP75">
            <v>168.30438406062873</v>
          </cell>
          <cell r="IQ75">
            <v>170.80020506654594</v>
          </cell>
          <cell r="IR75">
            <v>168.30438406062873</v>
          </cell>
          <cell r="IS75">
            <v>170.80020506654594</v>
          </cell>
          <cell r="IT75">
            <v>168.30438406062873</v>
          </cell>
          <cell r="IU75">
            <v>170.80020506654594</v>
          </cell>
          <cell r="IV75">
            <v>157.33755282252318</v>
          </cell>
          <cell r="IW75">
            <v>159.83337382844033</v>
          </cell>
          <cell r="IX75">
            <v>157.33755282252318</v>
          </cell>
          <cell r="IY75">
            <v>159.83337382844033</v>
          </cell>
          <cell r="IZ75">
            <v>157.33755282252318</v>
          </cell>
          <cell r="JA75">
            <v>159.83337382844033</v>
          </cell>
          <cell r="JB75">
            <v>157.33755282252318</v>
          </cell>
          <cell r="JC75">
            <v>159.83337382844033</v>
          </cell>
          <cell r="JD75">
            <v>157.33755282252318</v>
          </cell>
          <cell r="JE75">
            <v>159.83337382844033</v>
          </cell>
          <cell r="JF75">
            <v>157.33755282252318</v>
          </cell>
          <cell r="JG75">
            <v>159.83337382844033</v>
          </cell>
          <cell r="JH75">
            <v>163.62702175743439</v>
          </cell>
          <cell r="JI75">
            <v>166.12284276335157</v>
          </cell>
          <cell r="JJ75">
            <v>165.97309350299653</v>
          </cell>
          <cell r="JK75">
            <v>168.46891450891371</v>
          </cell>
          <cell r="JL75">
            <v>168.31916524855865</v>
          </cell>
          <cell r="JM75">
            <v>170.81498625447583</v>
          </cell>
          <cell r="JN75">
            <v>168.31916524855865</v>
          </cell>
          <cell r="JO75">
            <v>170.81498625447583</v>
          </cell>
          <cell r="JP75">
            <v>168.31916524855865</v>
          </cell>
          <cell r="JQ75">
            <v>170.81498625447583</v>
          </cell>
          <cell r="JR75">
            <v>168.31916524855865</v>
          </cell>
          <cell r="JT75">
            <v>168.31916524855865</v>
          </cell>
          <cell r="JV75">
            <v>168.31916524855865</v>
          </cell>
          <cell r="JX75">
            <v>168.31916524855865</v>
          </cell>
          <cell r="JZ75">
            <v>168.31916524855865</v>
          </cell>
          <cell r="KB75">
            <v>159.85483375850745</v>
          </cell>
          <cell r="KC75">
            <v>159.85483375850745</v>
          </cell>
          <cell r="KD75">
            <v>159.85483375850745</v>
          </cell>
          <cell r="KE75">
            <v>159.85483375850745</v>
          </cell>
          <cell r="KF75">
            <v>159.85483375850745</v>
          </cell>
          <cell r="KG75">
            <v>166.14430269341869</v>
          </cell>
          <cell r="KH75">
            <v>168.49037443898084</v>
          </cell>
          <cell r="KI75">
            <v>170.83644618454295</v>
          </cell>
          <cell r="KJ75">
            <v>170.83644618454295</v>
          </cell>
          <cell r="KK75">
            <v>170.83644618454295</v>
          </cell>
          <cell r="KL75">
            <v>170.83644618454295</v>
          </cell>
          <cell r="KM75">
            <v>170.83644618454295</v>
          </cell>
          <cell r="KN75">
            <v>170.83644618454295</v>
          </cell>
          <cell r="KO75">
            <v>170.83644618454295</v>
          </cell>
          <cell r="KP75">
            <v>170.83644618454295</v>
          </cell>
          <cell r="KQ75">
            <v>160.3796182611465</v>
          </cell>
          <cell r="KR75">
            <v>160.3796182611465</v>
          </cell>
          <cell r="KS75">
            <v>160.3796182611465</v>
          </cell>
          <cell r="KT75">
            <v>160.3796182611465</v>
          </cell>
          <cell r="KU75">
            <v>166.66908719605775</v>
          </cell>
          <cell r="KV75">
            <v>169.01515894161989</v>
          </cell>
          <cell r="KW75">
            <v>171.361230687182</v>
          </cell>
          <cell r="KX75">
            <v>171.361230687182</v>
          </cell>
          <cell r="KY75">
            <v>171.361230687182</v>
          </cell>
          <cell r="KZ75">
            <v>171.361230687182</v>
          </cell>
          <cell r="LA75">
            <v>171.361230687182</v>
          </cell>
          <cell r="LB75">
            <v>171.361230687182</v>
          </cell>
          <cell r="LC75">
            <v>171.361230687182</v>
          </cell>
          <cell r="LD75">
            <v>171.361230687182</v>
          </cell>
          <cell r="LE75">
            <v>160.41328563860586</v>
          </cell>
          <cell r="LF75">
            <v>160.41328563860586</v>
          </cell>
          <cell r="LG75">
            <v>160.41328563860586</v>
          </cell>
          <cell r="LH75">
            <v>166.70275457351707</v>
          </cell>
          <cell r="LI75">
            <v>169.04882631907918</v>
          </cell>
          <cell r="LJ75">
            <v>171.39489806464132</v>
          </cell>
          <cell r="LK75">
            <v>171.39489806464132</v>
          </cell>
          <cell r="LL75">
            <v>171.39489806464132</v>
          </cell>
          <cell r="LM75">
            <v>171.39489806464132</v>
          </cell>
          <cell r="LN75">
            <v>171.39489806464132</v>
          </cell>
          <cell r="LO75">
            <v>171.39489806464132</v>
          </cell>
          <cell r="LP75">
            <v>171.39489806464132</v>
          </cell>
          <cell r="LQ75">
            <v>171.39489806464132</v>
          </cell>
          <cell r="LR75">
            <v>220.02389891386846</v>
          </cell>
          <cell r="LS75">
            <v>220.02389891386846</v>
          </cell>
          <cell r="LT75">
            <v>226.31336784877973</v>
          </cell>
          <cell r="LU75">
            <v>228.65943959434188</v>
          </cell>
          <cell r="LV75">
            <v>231.00551133990402</v>
          </cell>
          <cell r="LW75">
            <v>231.00551133990402</v>
          </cell>
          <cell r="LX75">
            <v>231.00551133990402</v>
          </cell>
          <cell r="LY75">
            <v>231.00551133990402</v>
          </cell>
          <cell r="LZ75">
            <v>231.00551133990402</v>
          </cell>
          <cell r="MA75">
            <v>231.00551133990402</v>
          </cell>
          <cell r="MB75">
            <v>231.00551133990402</v>
          </cell>
          <cell r="MC75">
            <v>231.00551133990402</v>
          </cell>
          <cell r="MD75">
            <v>232.31492326220427</v>
          </cell>
          <cell r="ME75">
            <v>238.60439219711554</v>
          </cell>
          <cell r="MF75">
            <v>240.95046394267769</v>
          </cell>
          <cell r="MG75">
            <v>243.2965356882398</v>
          </cell>
          <cell r="MH75">
            <v>243.2965356882398</v>
          </cell>
          <cell r="MI75">
            <v>243.2965356882398</v>
          </cell>
          <cell r="MJ75">
            <v>243.2965356882398</v>
          </cell>
          <cell r="MK75">
            <v>243.2965356882398</v>
          </cell>
          <cell r="ML75">
            <v>243.2965356882398</v>
          </cell>
          <cell r="MM75">
            <v>243.2965356882398</v>
          </cell>
          <cell r="MN75">
            <v>243.2965356882398</v>
          </cell>
          <cell r="MO75">
            <v>242.00682736493638</v>
          </cell>
          <cell r="MP75">
            <v>244.3528991104985</v>
          </cell>
          <cell r="MQ75">
            <v>246.69897085606064</v>
          </cell>
          <cell r="MR75">
            <v>246.69897085606064</v>
          </cell>
          <cell r="MS75">
            <v>246.69897085606064</v>
          </cell>
          <cell r="MT75">
            <v>246.69897085606064</v>
          </cell>
          <cell r="MU75">
            <v>246.69897085606064</v>
          </cell>
          <cell r="MV75">
            <v>246.69897085606064</v>
          </cell>
          <cell r="MW75">
            <v>246.69897085606064</v>
          </cell>
          <cell r="MX75">
            <v>246.69897085606064</v>
          </cell>
          <cell r="MY75">
            <v>281.16273767336833</v>
          </cell>
          <cell r="MZ75">
            <v>283.50880941893047</v>
          </cell>
          <cell r="NA75">
            <v>283.50880941893047</v>
          </cell>
          <cell r="NB75">
            <v>283.50880941893047</v>
          </cell>
          <cell r="NC75">
            <v>283.50880941893047</v>
          </cell>
          <cell r="ND75">
            <v>283.50880941893047</v>
          </cell>
          <cell r="NE75">
            <v>283.50880941893047</v>
          </cell>
          <cell r="NF75">
            <v>283.50880941893047</v>
          </cell>
          <cell r="NG75">
            <v>283.50880941893047</v>
          </cell>
          <cell r="NH75">
            <v>286.92082292381679</v>
          </cell>
          <cell r="NI75">
            <v>286.92082292381679</v>
          </cell>
          <cell r="NJ75">
            <v>286.92082292381679</v>
          </cell>
          <cell r="NK75">
            <v>286.92082292381679</v>
          </cell>
          <cell r="NL75">
            <v>286.92082292381679</v>
          </cell>
          <cell r="NM75">
            <v>286.92082292381679</v>
          </cell>
          <cell r="NN75">
            <v>286.92082292381679</v>
          </cell>
          <cell r="NO75">
            <v>286.92082292381679</v>
          </cell>
          <cell r="NP75">
            <v>293.12166776166345</v>
          </cell>
          <cell r="NQ75">
            <v>293.12166776166345</v>
          </cell>
          <cell r="NR75">
            <v>293.12166776166345</v>
          </cell>
          <cell r="NS75">
            <v>293.12166776166345</v>
          </cell>
          <cell r="NT75">
            <v>293.12166776166345</v>
          </cell>
          <cell r="NU75">
            <v>293.12166776166345</v>
          </cell>
          <cell r="NV75">
            <v>293.12166776166345</v>
          </cell>
          <cell r="NW75">
            <v>299.91065906011022</v>
          </cell>
          <cell r="NX75">
            <v>299.91065906011022</v>
          </cell>
          <cell r="NY75">
            <v>299.91065906011022</v>
          </cell>
          <cell r="NZ75">
            <v>299.91065906011022</v>
          </cell>
          <cell r="OA75">
            <v>299.91065906011022</v>
          </cell>
          <cell r="OB75">
            <v>299.91065906011022</v>
          </cell>
          <cell r="OC75">
            <v>306.15000287290604</v>
          </cell>
          <cell r="OD75">
            <v>306.15000287290604</v>
          </cell>
          <cell r="OE75">
            <v>306.15000287290604</v>
          </cell>
          <cell r="OF75">
            <v>306.15000287290604</v>
          </cell>
          <cell r="OG75">
            <v>306.15000287290604</v>
          </cell>
          <cell r="OH75">
            <v>312.95358973259539</v>
          </cell>
          <cell r="OI75">
            <v>312.95358973259539</v>
          </cell>
          <cell r="OJ75">
            <v>312.95358973259539</v>
          </cell>
          <cell r="OK75">
            <v>312.95358973259539</v>
          </cell>
          <cell r="OM75">
            <v>126.73163752017018</v>
          </cell>
          <cell r="OQ75">
            <v>227.00647582140547</v>
          </cell>
          <cell r="OR75">
            <v>230.676284803654</v>
          </cell>
          <cell r="OS75">
            <v>237.13295930069538</v>
          </cell>
          <cell r="OT75">
            <v>239.37919820602087</v>
          </cell>
          <cell r="OU75">
            <v>222.85195817643503</v>
          </cell>
          <cell r="OV75">
            <v>112.50490950833587</v>
          </cell>
          <cell r="OW75">
            <v>113.22419645508141</v>
          </cell>
          <cell r="OX75">
            <v>115.08856030123525</v>
          </cell>
          <cell r="OZ75">
            <v>116.08688870360214</v>
          </cell>
          <cell r="PA75">
            <v>114.00240211188614</v>
          </cell>
          <cell r="PB75">
            <v>118.4504167509394</v>
          </cell>
          <cell r="PC75">
            <v>123.04272740182698</v>
          </cell>
          <cell r="PD75">
            <v>124.78980210596899</v>
          </cell>
          <cell r="PE75">
            <v>114.25253249058439</v>
          </cell>
          <cell r="PF75">
            <v>78.987237483958012</v>
          </cell>
          <cell r="PG75">
            <v>79.486401685141445</v>
          </cell>
          <cell r="PH75">
            <v>81.133643549046766</v>
          </cell>
          <cell r="PI75">
            <v>81.133643549046766</v>
          </cell>
          <cell r="PJ75">
            <v>81.632807750230199</v>
          </cell>
          <cell r="PK75">
            <v>81.632807750230199</v>
          </cell>
          <cell r="PL75">
            <v>95.759154643721303</v>
          </cell>
          <cell r="PM75">
            <v>95.759154643721303</v>
          </cell>
          <cell r="PN75">
            <v>111.38299414076273</v>
          </cell>
          <cell r="PO75">
            <v>111.38299414076273</v>
          </cell>
          <cell r="PP75">
            <v>111.38299414076273</v>
          </cell>
          <cell r="PQ75">
            <v>138.50707112176215</v>
          </cell>
          <cell r="PR75">
            <v>139.35565026377401</v>
          </cell>
          <cell r="PS75">
            <v>141.65180558921779</v>
          </cell>
          <cell r="PT75">
            <v>141.65180558921779</v>
          </cell>
          <cell r="PU75">
            <v>141.65180558921779</v>
          </cell>
          <cell r="PV75">
            <v>141.65180558921779</v>
          </cell>
          <cell r="PW75">
            <v>148.83977008625919</v>
          </cell>
          <cell r="PX75">
            <v>148.83977008625919</v>
          </cell>
          <cell r="PY75">
            <v>155.82806890282725</v>
          </cell>
          <cell r="PZ75">
            <v>155.82806890282725</v>
          </cell>
          <cell r="QA75">
            <v>155.82806890282725</v>
          </cell>
          <cell r="QB75">
            <v>142.50038473122962</v>
          </cell>
          <cell r="QC75">
            <v>142.50038473122962</v>
          </cell>
          <cell r="QD75">
            <v>72.99726706975683</v>
          </cell>
          <cell r="QE75">
            <v>66.358383194017179</v>
          </cell>
          <cell r="QF75">
            <v>66.358383194017179</v>
          </cell>
          <cell r="QG75">
            <v>66.358383194017179</v>
          </cell>
          <cell r="QH75">
            <v>66.358383194017179</v>
          </cell>
          <cell r="QI75">
            <v>66.358383194017179</v>
          </cell>
          <cell r="QJ75">
            <v>66.358383194017179</v>
          </cell>
          <cell r="QK75">
            <v>66.857547395200612</v>
          </cell>
          <cell r="QL75">
            <v>66.857547395200612</v>
          </cell>
          <cell r="QM75">
            <v>66.857547395200612</v>
          </cell>
          <cell r="QN75">
            <v>66.857547395200612</v>
          </cell>
          <cell r="QO75">
            <v>66.857547395200612</v>
          </cell>
          <cell r="QP75">
            <v>5.5225857988165687</v>
          </cell>
        </row>
        <row r="84">
          <cell r="F84">
            <v>2.3226383136094677</v>
          </cell>
          <cell r="H84">
            <v>2.3226383136094677</v>
          </cell>
          <cell r="I84">
            <v>2.3226383136094677</v>
          </cell>
          <cell r="J84">
            <v>2.3226383136094677</v>
          </cell>
          <cell r="K84">
            <v>2.3226383136094677</v>
          </cell>
          <cell r="L84">
            <v>2.3226383136094677</v>
          </cell>
          <cell r="M84">
            <v>2.3226383136094677</v>
          </cell>
          <cell r="N84">
            <v>2.3226383136094677</v>
          </cell>
          <cell r="O84">
            <v>2.3226383136094677</v>
          </cell>
          <cell r="P84">
            <v>2.3226383136094677</v>
          </cell>
          <cell r="Q84">
            <v>2.3226383136094677</v>
          </cell>
          <cell r="R84">
            <v>2.3226383136094677</v>
          </cell>
          <cell r="S84">
            <v>2.3226383136094677</v>
          </cell>
          <cell r="T84">
            <v>2.3226383136094677</v>
          </cell>
          <cell r="V84">
            <v>2.3226383136094677</v>
          </cell>
          <cell r="X84">
            <v>2.3226383136094677</v>
          </cell>
          <cell r="Z84">
            <v>2.3226383136094677</v>
          </cell>
          <cell r="AB84">
            <v>2.3226383136094677</v>
          </cell>
          <cell r="AD84">
            <v>2.3226383136094677</v>
          </cell>
          <cell r="AF84">
            <v>2.3226383136094677</v>
          </cell>
          <cell r="AH84">
            <v>2.3226383136094677</v>
          </cell>
          <cell r="AJ84">
            <v>2.3226383136094677</v>
          </cell>
          <cell r="AL84">
            <v>2.3226383136094677</v>
          </cell>
          <cell r="AN84">
            <v>2.3226383136094677</v>
          </cell>
          <cell r="AP84">
            <v>2.3226383136094677</v>
          </cell>
          <cell r="AR84">
            <v>2.3226383136094677</v>
          </cell>
          <cell r="AT84">
            <v>2.3226383136094677</v>
          </cell>
          <cell r="AV84">
            <v>2.3226383136094677</v>
          </cell>
          <cell r="AX84">
            <v>2.3226383136094677</v>
          </cell>
          <cell r="AZ84">
            <v>2.3226383136094677</v>
          </cell>
          <cell r="BB84">
            <v>2.3226383136094677</v>
          </cell>
          <cell r="BD84">
            <v>2.3226383136094677</v>
          </cell>
          <cell r="BF84">
            <v>2.3226383136094677</v>
          </cell>
          <cell r="BH84">
            <v>2.3226383136094677</v>
          </cell>
          <cell r="BJ84">
            <v>2.3226383136094677</v>
          </cell>
          <cell r="BL84">
            <v>2.3226383136094677</v>
          </cell>
          <cell r="BN84">
            <v>2.3226383136094677</v>
          </cell>
          <cell r="BP84">
            <v>2.3226383136094677</v>
          </cell>
          <cell r="BR84">
            <v>2.3226383136094677</v>
          </cell>
          <cell r="BT84">
            <v>2.3226383136094677</v>
          </cell>
          <cell r="BV84">
            <v>2.3226383136094677</v>
          </cell>
          <cell r="BX84">
            <v>2.3226383136094677</v>
          </cell>
          <cell r="BZ84">
            <v>2.3226383136094677</v>
          </cell>
          <cell r="CB84">
            <v>2.3226383136094677</v>
          </cell>
          <cell r="CD84">
            <v>2.3226383136094677</v>
          </cell>
          <cell r="CF84">
            <v>2.3226383136094677</v>
          </cell>
          <cell r="CH84">
            <v>2.3226383136094677</v>
          </cell>
          <cell r="CI84">
            <v>2.3226383136094677</v>
          </cell>
          <cell r="CJ84">
            <v>2.3226383136094677</v>
          </cell>
          <cell r="CK84">
            <v>2.3226383136094677</v>
          </cell>
          <cell r="CL84">
            <v>2.3226383136094677</v>
          </cell>
          <cell r="CM84">
            <v>2.3226383136094677</v>
          </cell>
          <cell r="CN84">
            <v>2.3226383136094677</v>
          </cell>
          <cell r="CO84">
            <v>2.3226383136094677</v>
          </cell>
          <cell r="CP84">
            <v>2.3226383136094677</v>
          </cell>
          <cell r="CQ84">
            <v>2.3226383136094677</v>
          </cell>
          <cell r="CR84">
            <v>2.3226383136094677</v>
          </cell>
          <cell r="CS84">
            <v>2.3226383136094677</v>
          </cell>
          <cell r="CT84">
            <v>2.3226383136094677</v>
          </cell>
          <cell r="CU84">
            <v>2.3226383136094677</v>
          </cell>
          <cell r="CV84">
            <v>2.3226383136094677</v>
          </cell>
          <cell r="CW84">
            <v>2.3226383136094677</v>
          </cell>
          <cell r="CX84">
            <v>2.3226383136094677</v>
          </cell>
          <cell r="CY84">
            <v>2.3226383136094677</v>
          </cell>
          <cell r="CZ84">
            <v>2.3226383136094677</v>
          </cell>
          <cell r="DA84">
            <v>2.3226383136094677</v>
          </cell>
          <cell r="DB84">
            <v>2.3226383136094677</v>
          </cell>
          <cell r="DC84">
            <v>2.3226383136094677</v>
          </cell>
          <cell r="DD84">
            <v>2.3226383136094677</v>
          </cell>
          <cell r="DE84">
            <v>2.3226383136094677</v>
          </cell>
          <cell r="DF84">
            <v>2.3226383136094677</v>
          </cell>
          <cell r="DG84">
            <v>2.3226383136094677</v>
          </cell>
          <cell r="DH84">
            <v>2.3226383136094677</v>
          </cell>
          <cell r="DI84">
            <v>2.3226383136094677</v>
          </cell>
          <cell r="DJ84">
            <v>2.3226383136094677</v>
          </cell>
          <cell r="DK84">
            <v>2.3226383136094677</v>
          </cell>
          <cell r="DL84">
            <v>2.3226383136094677</v>
          </cell>
          <cell r="DM84">
            <v>2.3226383136094677</v>
          </cell>
          <cell r="DN84">
            <v>2.3226383136094677</v>
          </cell>
          <cell r="DO84">
            <v>2.3226383136094677</v>
          </cell>
          <cell r="DP84">
            <v>2.3226383136094677</v>
          </cell>
          <cell r="DQ84">
            <v>2.3226383136094677</v>
          </cell>
          <cell r="DR84">
            <v>2.3226383136094677</v>
          </cell>
          <cell r="DS84">
            <v>2.3226383136094677</v>
          </cell>
          <cell r="DT84">
            <v>2.3226383136094677</v>
          </cell>
          <cell r="DU84">
            <v>2.3226383136094677</v>
          </cell>
          <cell r="DV84">
            <v>2.3226383136094677</v>
          </cell>
          <cell r="DW84">
            <v>2.3226383136094677</v>
          </cell>
          <cell r="DX84">
            <v>2.3226383136094677</v>
          </cell>
          <cell r="DY84">
            <v>2.3226383136094677</v>
          </cell>
          <cell r="DZ84">
            <v>2.3226383136094677</v>
          </cell>
          <cell r="EA84">
            <v>2.3226383136094677</v>
          </cell>
          <cell r="EB84">
            <v>2.3226383136094677</v>
          </cell>
          <cell r="EC84">
            <v>2.3226383136094677</v>
          </cell>
          <cell r="ED84">
            <v>2.3226383136094677</v>
          </cell>
          <cell r="EE84">
            <v>2.3226383136094677</v>
          </cell>
          <cell r="EF84">
            <v>2.3226383136094677</v>
          </cell>
          <cell r="EG84">
            <v>2.3226383136094677</v>
          </cell>
          <cell r="EH84">
            <v>2.3226383136094677</v>
          </cell>
          <cell r="EI84">
            <v>2.3226383136094677</v>
          </cell>
          <cell r="EJ84">
            <v>2.3226383136094677</v>
          </cell>
          <cell r="EK84">
            <v>2.3226383136094677</v>
          </cell>
          <cell r="EL84">
            <v>2.3226383136094677</v>
          </cell>
          <cell r="EM84">
            <v>2.3226383136094677</v>
          </cell>
          <cell r="EN84">
            <v>2.3226383136094677</v>
          </cell>
          <cell r="EO84">
            <v>2.3226383136094677</v>
          </cell>
          <cell r="EP84">
            <v>2.3226383136094677</v>
          </cell>
          <cell r="EQ84">
            <v>2.3226383136094677</v>
          </cell>
          <cell r="ER84">
            <v>2.3226383136094677</v>
          </cell>
          <cell r="ES84">
            <v>2.3226383136094677</v>
          </cell>
          <cell r="ET84">
            <v>2.3226383136094677</v>
          </cell>
          <cell r="EU84">
            <v>2.3226383136094677</v>
          </cell>
          <cell r="EV84">
            <v>2.3226383136094677</v>
          </cell>
          <cell r="EW84">
            <v>2.3226383136094677</v>
          </cell>
          <cell r="EX84">
            <v>2.3226383136094677</v>
          </cell>
          <cell r="EY84">
            <v>2.3226383136094677</v>
          </cell>
          <cell r="EZ84">
            <v>2.3226383136094677</v>
          </cell>
          <cell r="FA84">
            <v>2.3226383136094677</v>
          </cell>
          <cell r="FB84">
            <v>2.3226383136094677</v>
          </cell>
          <cell r="FC84">
            <v>2.3226383136094677</v>
          </cell>
          <cell r="FD84">
            <v>2.3226383136094677</v>
          </cell>
          <cell r="FE84">
            <v>2.3226383136094677</v>
          </cell>
          <cell r="FF84">
            <v>2.3226383136094677</v>
          </cell>
          <cell r="FG84">
            <v>2.3226383136094677</v>
          </cell>
          <cell r="FH84">
            <v>2.3226383136094677</v>
          </cell>
          <cell r="FI84">
            <v>2.3226383136094677</v>
          </cell>
          <cell r="FJ84">
            <v>2.3226383136094677</v>
          </cell>
          <cell r="FK84">
            <v>2.3226383136094677</v>
          </cell>
          <cell r="FL84">
            <v>2.3226383136094677</v>
          </cell>
          <cell r="FM84">
            <v>2.3226383136094677</v>
          </cell>
          <cell r="FN84">
            <v>2.3226383136094677</v>
          </cell>
          <cell r="FO84">
            <v>2.3226383136094677</v>
          </cell>
          <cell r="FP84">
            <v>2.3226383136094677</v>
          </cell>
          <cell r="FQ84">
            <v>2.3226383136094677</v>
          </cell>
          <cell r="FR84">
            <v>2.3226383136094677</v>
          </cell>
          <cell r="FS84">
            <v>2.3226383136094677</v>
          </cell>
          <cell r="FT84">
            <v>2.3226383136094677</v>
          </cell>
          <cell r="FU84">
            <v>2.3226383136094677</v>
          </cell>
          <cell r="FV84">
            <v>2.3226383136094677</v>
          </cell>
          <cell r="FW84">
            <v>2.3226383136094677</v>
          </cell>
          <cell r="FX84">
            <v>2.3226383136094677</v>
          </cell>
          <cell r="FY84">
            <v>2.3226383136094677</v>
          </cell>
          <cell r="FZ84">
            <v>2.3226383136094677</v>
          </cell>
          <cell r="GA84">
            <v>2.3226383136094677</v>
          </cell>
          <cell r="GB84">
            <v>2.3226383136094677</v>
          </cell>
          <cell r="GC84">
            <v>2.3226383136094677</v>
          </cell>
          <cell r="GD84">
            <v>2.3226383136094677</v>
          </cell>
          <cell r="GE84">
            <v>2.3226383136094677</v>
          </cell>
          <cell r="GF84">
            <v>2.3226383136094677</v>
          </cell>
          <cell r="GG84">
            <v>2.3226383136094677</v>
          </cell>
          <cell r="GH84">
            <v>2.3226383136094677</v>
          </cell>
          <cell r="GI84">
            <v>2.3226383136094677</v>
          </cell>
          <cell r="GJ84">
            <v>2.3226383136094677</v>
          </cell>
          <cell r="GK84">
            <v>2.3226383136094677</v>
          </cell>
          <cell r="GL84">
            <v>2.3226383136094677</v>
          </cell>
          <cell r="GM84">
            <v>2.3226383136094677</v>
          </cell>
          <cell r="GN84">
            <v>2.3226383136094677</v>
          </cell>
          <cell r="GO84">
            <v>2.3226383136094677</v>
          </cell>
          <cell r="GP84">
            <v>2.3226383136094677</v>
          </cell>
          <cell r="GQ84">
            <v>2.3226383136094677</v>
          </cell>
          <cell r="GR84">
            <v>2.3226383136094677</v>
          </cell>
          <cell r="GS84">
            <v>14.848770710059171</v>
          </cell>
          <cell r="GT84">
            <v>14.848770710059171</v>
          </cell>
          <cell r="GV84">
            <v>14.848770710059171</v>
          </cell>
          <cell r="GW84">
            <v>14.848770710059171</v>
          </cell>
          <cell r="OQ84">
            <v>19.844344402366868</v>
          </cell>
          <cell r="OR84">
            <v>24.512481786982271</v>
          </cell>
          <cell r="OS84">
            <v>30.969156284023686</v>
          </cell>
          <cell r="OT84">
            <v>33.215395189349131</v>
          </cell>
          <cell r="OV84">
            <v>8.9238437988165771</v>
          </cell>
          <cell r="OW84">
            <v>9.6431307455621393</v>
          </cell>
          <cell r="OX84">
            <v>11.507494591715982</v>
          </cell>
          <cell r="PA84">
            <v>10.421336402366876</v>
          </cell>
          <cell r="PB84">
            <v>14.869351041420128</v>
          </cell>
          <cell r="PC84">
            <v>19.4616616923077</v>
          </cell>
          <cell r="PD84">
            <v>21.208736396449705</v>
          </cell>
          <cell r="PF84">
            <v>16.322669378698237</v>
          </cell>
          <cell r="PG84">
            <v>17.670412721893502</v>
          </cell>
          <cell r="PH84">
            <v>19.317654585798827</v>
          </cell>
          <cell r="PI84">
            <v>19.317654585798827</v>
          </cell>
          <cell r="PJ84">
            <v>19.816818786982253</v>
          </cell>
          <cell r="PK84">
            <v>19.816818786982253</v>
          </cell>
          <cell r="PL84">
            <v>33.943165680473349</v>
          </cell>
          <cell r="PM84">
            <v>33.943165680473349</v>
          </cell>
          <cell r="PN84">
            <v>49.567005177514801</v>
          </cell>
          <cell r="PO84">
            <v>49.567005177514801</v>
          </cell>
          <cell r="PP84">
            <v>49.567005177514801</v>
          </cell>
          <cell r="PQ84">
            <v>13.177934911242604</v>
          </cell>
          <cell r="PR84">
            <v>15.723672337278103</v>
          </cell>
          <cell r="PS84">
            <v>18.019827662721891</v>
          </cell>
          <cell r="PT84">
            <v>18.019827662721891</v>
          </cell>
          <cell r="PU84">
            <v>18.019827662721891</v>
          </cell>
          <cell r="PV84">
            <v>18.019827662721891</v>
          </cell>
          <cell r="PW84">
            <v>25.207792159763308</v>
          </cell>
          <cell r="PX84">
            <v>25.207792159763308</v>
          </cell>
          <cell r="PY84">
            <v>32.196090976331362</v>
          </cell>
          <cell r="PZ84">
            <v>32.196090976331362</v>
          </cell>
          <cell r="QA84">
            <v>32.196090976331362</v>
          </cell>
          <cell r="QB84">
            <v>17.171248520710062</v>
          </cell>
          <cell r="QC84">
            <v>17.171248520710062</v>
          </cell>
          <cell r="QD84">
            <v>10.33269896449705</v>
          </cell>
          <cell r="QE84">
            <v>3.6938150887574013</v>
          </cell>
          <cell r="QF84">
            <v>4.5423942307692355</v>
          </cell>
          <cell r="QG84">
            <v>4.5423942307692355</v>
          </cell>
          <cell r="QH84">
            <v>4.5423942307692355</v>
          </cell>
          <cell r="QI84">
            <v>4.5423942307692355</v>
          </cell>
          <cell r="QJ84">
            <v>4.5423942307692355</v>
          </cell>
          <cell r="QK84">
            <v>5.5407226331360997</v>
          </cell>
          <cell r="QL84">
            <v>5.5407226331360997</v>
          </cell>
          <cell r="QM84">
            <v>5.5407226331360997</v>
          </cell>
          <cell r="QN84">
            <v>5.5407226331360997</v>
          </cell>
          <cell r="QO84">
            <v>5.5407226331360997</v>
          </cell>
          <cell r="QP84">
            <v>0.32485798816568046</v>
          </cell>
        </row>
      </sheetData>
      <sheetData sheetId="2">
        <row r="36">
          <cell r="D36">
            <v>641.838298720225</v>
          </cell>
          <cell r="E36">
            <v>641.838298720225</v>
          </cell>
          <cell r="F36">
            <v>641.838298720225</v>
          </cell>
          <cell r="G36">
            <v>657.96586122022495</v>
          </cell>
          <cell r="H36">
            <v>657.96586122022495</v>
          </cell>
          <cell r="I36">
            <v>668.71756955355841</v>
          </cell>
          <cell r="J36">
            <v>674.09342372022502</v>
          </cell>
          <cell r="K36">
            <v>692.90891330355839</v>
          </cell>
          <cell r="L36">
            <v>722.47611122022499</v>
          </cell>
          <cell r="M36">
            <v>778.92257997022489</v>
          </cell>
          <cell r="N36">
            <v>784.29843413689161</v>
          </cell>
          <cell r="O36">
            <v>967.07747580355829</v>
          </cell>
          <cell r="P36">
            <v>1101.4738299702249</v>
          </cell>
          <cell r="Q36">
            <v>1168.6720070535582</v>
          </cell>
          <cell r="R36">
            <v>467.54566293897506</v>
          </cell>
          <cell r="S36">
            <v>467.54566293897506</v>
          </cell>
          <cell r="T36">
            <v>467.54566293897506</v>
          </cell>
          <cell r="U36">
            <v>467.54566293897506</v>
          </cell>
          <cell r="V36">
            <v>467.54566293897506</v>
          </cell>
          <cell r="W36">
            <v>467.54566293897506</v>
          </cell>
          <cell r="X36">
            <v>467.54566293897506</v>
          </cell>
          <cell r="Y36">
            <v>467.54566293897506</v>
          </cell>
          <cell r="Z36">
            <v>467.54566293897506</v>
          </cell>
          <cell r="AA36">
            <v>467.54566293897506</v>
          </cell>
          <cell r="AB36">
            <v>467.54566293897506</v>
          </cell>
          <cell r="AC36">
            <v>467.54566293897506</v>
          </cell>
          <cell r="AD36">
            <v>467.54566293897506</v>
          </cell>
          <cell r="AE36">
            <v>467.54566293897506</v>
          </cell>
          <cell r="AF36">
            <v>467.54566293897506</v>
          </cell>
          <cell r="AG36">
            <v>467.54566293897506</v>
          </cell>
          <cell r="AH36">
            <v>467.54566293897506</v>
          </cell>
          <cell r="AI36">
            <v>467.54566293897506</v>
          </cell>
          <cell r="AJ36">
            <v>467.54566293897506</v>
          </cell>
          <cell r="AK36">
            <v>467.54566293897506</v>
          </cell>
          <cell r="AL36">
            <v>467.54566293897506</v>
          </cell>
          <cell r="AM36">
            <v>467.54566293897506</v>
          </cell>
          <cell r="AN36">
            <v>467.54566293897506</v>
          </cell>
          <cell r="AO36">
            <v>467.54566293897506</v>
          </cell>
          <cell r="AP36">
            <v>467.54566293897506</v>
          </cell>
          <cell r="AQ36">
            <v>467.54566293897506</v>
          </cell>
          <cell r="AR36">
            <v>467.54566293897506</v>
          </cell>
          <cell r="AS36">
            <v>467.54566293897506</v>
          </cell>
          <cell r="AT36">
            <v>467.54566293897506</v>
          </cell>
          <cell r="AU36">
            <v>467.54566293897506</v>
          </cell>
          <cell r="AV36">
            <v>467.54566293897506</v>
          </cell>
          <cell r="AW36">
            <v>467.54566293897506</v>
          </cell>
          <cell r="AX36">
            <v>467.54566293897506</v>
          </cell>
          <cell r="AY36">
            <v>467.54566293897506</v>
          </cell>
          <cell r="AZ36">
            <v>467.54566293897506</v>
          </cell>
          <cell r="BA36">
            <v>467.54566293897506</v>
          </cell>
          <cell r="BB36">
            <v>467.54566293897506</v>
          </cell>
          <cell r="BC36">
            <v>467.54566293897506</v>
          </cell>
          <cell r="BD36">
            <v>467.54566293897506</v>
          </cell>
          <cell r="BE36">
            <v>467.54566293897506</v>
          </cell>
          <cell r="BF36">
            <v>467.54566293897506</v>
          </cell>
          <cell r="BG36">
            <v>467.54566293897506</v>
          </cell>
          <cell r="BH36">
            <v>467.54566293897506</v>
          </cell>
          <cell r="BI36">
            <v>467.54566293897506</v>
          </cell>
          <cell r="BJ36">
            <v>467.54566293897506</v>
          </cell>
          <cell r="BK36">
            <v>467.54566293897506</v>
          </cell>
          <cell r="BL36">
            <v>467.54566293897506</v>
          </cell>
          <cell r="BM36">
            <v>467.54566293897506</v>
          </cell>
          <cell r="BN36">
            <v>467.54566293897506</v>
          </cell>
          <cell r="BO36">
            <v>467.54566293897506</v>
          </cell>
          <cell r="BP36">
            <v>467.54566293897506</v>
          </cell>
          <cell r="BQ36">
            <v>467.54566293897506</v>
          </cell>
          <cell r="BR36">
            <v>467.54566293897506</v>
          </cell>
          <cell r="BS36">
            <v>467.54566293897506</v>
          </cell>
          <cell r="BT36">
            <v>467.54566293897506</v>
          </cell>
          <cell r="BU36">
            <v>467.54566293897506</v>
          </cell>
          <cell r="BV36">
            <v>467.54566293897506</v>
          </cell>
          <cell r="BW36">
            <v>467.54566293897506</v>
          </cell>
          <cell r="BX36">
            <v>467.54566293897506</v>
          </cell>
          <cell r="BY36">
            <v>467.54566293897506</v>
          </cell>
          <cell r="BZ36">
            <v>467.54566293897506</v>
          </cell>
          <cell r="CA36">
            <v>467.54566293897506</v>
          </cell>
          <cell r="CB36">
            <v>467.54566293897506</v>
          </cell>
          <cell r="CC36">
            <v>467.54566293897506</v>
          </cell>
          <cell r="CD36">
            <v>467.54566293897506</v>
          </cell>
          <cell r="CE36">
            <v>467.54566293897506</v>
          </cell>
          <cell r="CF36">
            <v>467.54566293897506</v>
          </cell>
          <cell r="CG36">
            <v>467.54566293897506</v>
          </cell>
          <cell r="CH36">
            <v>467.54566293897506</v>
          </cell>
          <cell r="CI36">
            <v>467.54566293897506</v>
          </cell>
          <cell r="CJ36">
            <v>467.54566293897506</v>
          </cell>
          <cell r="CK36">
            <v>467.54566293897506</v>
          </cell>
          <cell r="CL36">
            <v>467.54566293897506</v>
          </cell>
          <cell r="CM36">
            <v>467.54566293897506</v>
          </cell>
          <cell r="CN36">
            <v>467.54566293897506</v>
          </cell>
          <cell r="CO36">
            <v>561.6231108556417</v>
          </cell>
          <cell r="CP36">
            <v>561.6231108556417</v>
          </cell>
          <cell r="CQ36">
            <v>561.6231108556417</v>
          </cell>
          <cell r="CR36">
            <v>561.6231108556417</v>
          </cell>
          <cell r="CS36">
            <v>561.6231108556417</v>
          </cell>
          <cell r="CT36">
            <v>561.6231108556417</v>
          </cell>
          <cell r="CU36">
            <v>561.6231108556417</v>
          </cell>
          <cell r="CV36">
            <v>561.6231108556417</v>
          </cell>
          <cell r="CW36">
            <v>561.6231108556417</v>
          </cell>
          <cell r="CX36">
            <v>561.6231108556417</v>
          </cell>
          <cell r="CY36">
            <v>561.6231108556417</v>
          </cell>
          <cell r="CZ36">
            <v>561.6231108556417</v>
          </cell>
          <cell r="DA36">
            <v>620.75750668897501</v>
          </cell>
          <cell r="DB36">
            <v>620.75750668897501</v>
          </cell>
          <cell r="DC36">
            <v>620.75750668897501</v>
          </cell>
          <cell r="DD36">
            <v>620.75750668897501</v>
          </cell>
          <cell r="DE36">
            <v>620.75750668897501</v>
          </cell>
          <cell r="DF36">
            <v>620.75750668897501</v>
          </cell>
          <cell r="DG36">
            <v>620.75750668897501</v>
          </cell>
          <cell r="DH36">
            <v>620.75750668897501</v>
          </cell>
          <cell r="DI36">
            <v>620.75750668897501</v>
          </cell>
          <cell r="DJ36">
            <v>620.75750668897501</v>
          </cell>
          <cell r="DK36">
            <v>620.75750668897501</v>
          </cell>
          <cell r="DL36">
            <v>636.88506918897497</v>
          </cell>
          <cell r="DM36">
            <v>636.88506918897497</v>
          </cell>
          <cell r="DN36">
            <v>636.88506918897497</v>
          </cell>
          <cell r="DO36">
            <v>636.88506918897497</v>
          </cell>
          <cell r="DP36">
            <v>636.88506918897497</v>
          </cell>
          <cell r="DQ36">
            <v>636.88506918897497</v>
          </cell>
          <cell r="DR36">
            <v>636.88506918897497</v>
          </cell>
          <cell r="DS36">
            <v>636.88506918897497</v>
          </cell>
          <cell r="DT36">
            <v>636.88506918897497</v>
          </cell>
          <cell r="DU36">
            <v>636.88506918897497</v>
          </cell>
          <cell r="DV36">
            <v>682.57982960564175</v>
          </cell>
          <cell r="DW36">
            <v>682.57982960564175</v>
          </cell>
          <cell r="DX36">
            <v>682.57982960564175</v>
          </cell>
          <cell r="DY36">
            <v>682.57982960564175</v>
          </cell>
          <cell r="DZ36">
            <v>682.57982960564175</v>
          </cell>
          <cell r="EA36">
            <v>682.57982960564175</v>
          </cell>
          <cell r="EB36">
            <v>682.57982960564175</v>
          </cell>
          <cell r="EC36">
            <v>682.57982960564175</v>
          </cell>
          <cell r="ED36">
            <v>682.57982960564175</v>
          </cell>
          <cell r="EE36">
            <v>698.7073921056417</v>
          </cell>
          <cell r="EF36">
            <v>698.7073921056417</v>
          </cell>
          <cell r="EG36">
            <v>698.7073921056417</v>
          </cell>
          <cell r="EH36">
            <v>698.7073921056417</v>
          </cell>
          <cell r="EI36">
            <v>698.7073921056417</v>
          </cell>
          <cell r="EJ36">
            <v>698.7073921056417</v>
          </cell>
          <cell r="EK36">
            <v>698.7073921056417</v>
          </cell>
          <cell r="EL36">
            <v>698.7073921056417</v>
          </cell>
          <cell r="EM36">
            <v>728.27459002230842</v>
          </cell>
          <cell r="EN36">
            <v>728.27459002230842</v>
          </cell>
          <cell r="EO36">
            <v>728.27459002230842</v>
          </cell>
          <cell r="EP36">
            <v>728.27459002230842</v>
          </cell>
          <cell r="EQ36">
            <v>728.27459002230842</v>
          </cell>
          <cell r="ER36">
            <v>728.27459002230842</v>
          </cell>
          <cell r="ES36">
            <v>728.27459002230842</v>
          </cell>
          <cell r="ET36">
            <v>760.52971502230844</v>
          </cell>
          <cell r="EU36">
            <v>760.52971502230844</v>
          </cell>
          <cell r="EV36">
            <v>760.52971502230844</v>
          </cell>
          <cell r="EW36">
            <v>760.52971502230844</v>
          </cell>
          <cell r="EX36">
            <v>760.52971502230844</v>
          </cell>
          <cell r="EY36">
            <v>760.52971502230844</v>
          </cell>
          <cell r="EZ36">
            <v>790.09691293897492</v>
          </cell>
          <cell r="FA36">
            <v>790.09691293897492</v>
          </cell>
          <cell r="FB36">
            <v>790.09691293897492</v>
          </cell>
          <cell r="FC36">
            <v>790.09691293897492</v>
          </cell>
          <cell r="FD36">
            <v>790.09691293897492</v>
          </cell>
          <cell r="FE36">
            <v>822.35203793897506</v>
          </cell>
          <cell r="FF36">
            <v>822.35203793897506</v>
          </cell>
          <cell r="FG36">
            <v>822.35203793897506</v>
          </cell>
          <cell r="FH36">
            <v>822.35203793897506</v>
          </cell>
          <cell r="FI36">
            <v>498.80866293897498</v>
          </cell>
          <cell r="FJ36">
            <v>428.4985846875</v>
          </cell>
          <cell r="FK36">
            <v>428.4985846875</v>
          </cell>
          <cell r="FL36">
            <v>428.4985846875</v>
          </cell>
          <cell r="FM36">
            <v>444.62614718749995</v>
          </cell>
          <cell r="FN36">
            <v>444.62614718749995</v>
          </cell>
          <cell r="FO36">
            <v>455.37785552083335</v>
          </cell>
          <cell r="FP36">
            <v>460.75370968749996</v>
          </cell>
          <cell r="FQ36">
            <v>479.56919927083334</v>
          </cell>
          <cell r="FR36">
            <v>509.13639718749999</v>
          </cell>
          <cell r="FS36">
            <v>565.58286593749995</v>
          </cell>
          <cell r="FT36">
            <v>570.95872010416667</v>
          </cell>
          <cell r="FU36">
            <v>753.73776177083334</v>
          </cell>
          <cell r="FV36">
            <v>888.13411593749993</v>
          </cell>
          <cell r="FW36">
            <v>955.33229302083328</v>
          </cell>
          <cell r="FX36">
            <v>254.20594890624997</v>
          </cell>
          <cell r="FY36">
            <v>254.20594890624997</v>
          </cell>
          <cell r="FZ36">
            <v>254.20594890624997</v>
          </cell>
          <cell r="GA36">
            <v>254.20594890624997</v>
          </cell>
          <cell r="GB36">
            <v>254.20594890624997</v>
          </cell>
          <cell r="GC36">
            <v>254.20594890624997</v>
          </cell>
          <cell r="GD36">
            <v>254.20594890624997</v>
          </cell>
          <cell r="GE36">
            <v>254.20594890624997</v>
          </cell>
          <cell r="GF36">
            <v>254.20594890624997</v>
          </cell>
          <cell r="GG36">
            <v>254.20594890624997</v>
          </cell>
          <cell r="GH36">
            <v>254.20594890624997</v>
          </cell>
          <cell r="GI36">
            <v>254.20594890624997</v>
          </cell>
          <cell r="GJ36">
            <v>254.20594890624997</v>
          </cell>
          <cell r="GK36">
            <v>254.20594890624997</v>
          </cell>
          <cell r="GL36">
            <v>254.20594890624997</v>
          </cell>
          <cell r="GM36">
            <v>254.20594890624997</v>
          </cell>
          <cell r="GN36">
            <v>254.20594890624997</v>
          </cell>
          <cell r="GO36">
            <v>254.20594890624997</v>
          </cell>
          <cell r="GP36">
            <v>254.20594890624997</v>
          </cell>
          <cell r="GQ36">
            <v>254.20594890624997</v>
          </cell>
          <cell r="GR36">
            <v>254.20594890624997</v>
          </cell>
          <cell r="GS36">
            <v>254.20594890624997</v>
          </cell>
          <cell r="GT36">
            <v>254.20594890624997</v>
          </cell>
          <cell r="GU36">
            <v>254.20594890624997</v>
          </cell>
          <cell r="GV36">
            <v>254.20594890624997</v>
          </cell>
          <cell r="GW36">
            <v>254.20594890624997</v>
          </cell>
          <cell r="GX36">
            <v>254.20594890624997</v>
          </cell>
          <cell r="GY36">
            <v>254.20594890624997</v>
          </cell>
          <cell r="GZ36">
            <v>254.20594890624997</v>
          </cell>
          <cell r="HA36">
            <v>254.20594890624997</v>
          </cell>
          <cell r="HB36">
            <v>254.20594890624997</v>
          </cell>
          <cell r="HC36">
            <v>254.20594890624997</v>
          </cell>
          <cell r="HD36">
            <v>254.20594890624997</v>
          </cell>
          <cell r="HE36">
            <v>254.20594890624997</v>
          </cell>
          <cell r="HF36">
            <v>254.20594890624997</v>
          </cell>
          <cell r="HG36">
            <v>254.20594890624997</v>
          </cell>
          <cell r="HH36">
            <v>254.20594890624997</v>
          </cell>
          <cell r="HI36">
            <v>254.20594890624997</v>
          </cell>
          <cell r="HJ36">
            <v>254.20594890624997</v>
          </cell>
          <cell r="HK36">
            <v>254.20594890624997</v>
          </cell>
          <cell r="HL36">
            <v>254.20594890624997</v>
          </cell>
          <cell r="HM36">
            <v>254.20594890624997</v>
          </cell>
          <cell r="HN36">
            <v>254.20594890624997</v>
          </cell>
          <cell r="HO36">
            <v>254.20594890624997</v>
          </cell>
          <cell r="HP36">
            <v>254.20594890624997</v>
          </cell>
          <cell r="HQ36">
            <v>254.20594890624997</v>
          </cell>
          <cell r="HR36">
            <v>254.20594890624997</v>
          </cell>
          <cell r="HS36">
            <v>254.20594890624997</v>
          </cell>
          <cell r="HT36">
            <v>254.20594890624997</v>
          </cell>
          <cell r="HU36">
            <v>254.20594890624997</v>
          </cell>
          <cell r="HV36">
            <v>254.20594890624997</v>
          </cell>
          <cell r="HW36">
            <v>254.20594890624997</v>
          </cell>
          <cell r="HX36">
            <v>254.20594890624997</v>
          </cell>
          <cell r="HY36">
            <v>254.20594890624997</v>
          </cell>
          <cell r="HZ36">
            <v>254.20594890624997</v>
          </cell>
          <cell r="IA36">
            <v>254.20594890624997</v>
          </cell>
          <cell r="IB36">
            <v>254.20594890624997</v>
          </cell>
          <cell r="IC36">
            <v>254.20594890624997</v>
          </cell>
          <cell r="ID36">
            <v>254.20594890624997</v>
          </cell>
          <cell r="IE36">
            <v>254.20594890624997</v>
          </cell>
          <cell r="IF36">
            <v>254.20594890624997</v>
          </cell>
          <cell r="IG36">
            <v>254.20594890624997</v>
          </cell>
          <cell r="IH36">
            <v>254.20594890624997</v>
          </cell>
          <cell r="II36">
            <v>254.20594890624997</v>
          </cell>
          <cell r="IJ36">
            <v>254.20594890624997</v>
          </cell>
          <cell r="IK36">
            <v>254.20594890624997</v>
          </cell>
          <cell r="IL36">
            <v>254.20594890624997</v>
          </cell>
          <cell r="IM36">
            <v>254.20594890624997</v>
          </cell>
          <cell r="IN36">
            <v>254.20594890624997</v>
          </cell>
          <cell r="IO36">
            <v>254.20594890624997</v>
          </cell>
          <cell r="IP36">
            <v>254.20594890624997</v>
          </cell>
          <cell r="IQ36">
            <v>254.20594890624997</v>
          </cell>
          <cell r="IR36">
            <v>254.20594890624997</v>
          </cell>
          <cell r="IS36">
            <v>254.20594890624997</v>
          </cell>
          <cell r="IT36">
            <v>254.20594890624997</v>
          </cell>
          <cell r="IU36">
            <v>348.28339682291664</v>
          </cell>
          <cell r="IV36">
            <v>348.28339682291664</v>
          </cell>
          <cell r="IW36">
            <v>348.28339682291664</v>
          </cell>
          <cell r="IX36">
            <v>348.28339682291664</v>
          </cell>
          <cell r="IY36">
            <v>348.28339682291664</v>
          </cell>
          <cell r="IZ36">
            <v>348.28339682291664</v>
          </cell>
          <cell r="JA36">
            <v>348.28339682291664</v>
          </cell>
          <cell r="JB36">
            <v>348.28339682291664</v>
          </cell>
          <cell r="JC36">
            <v>348.28339682291664</v>
          </cell>
          <cell r="JD36">
            <v>348.28339682291664</v>
          </cell>
          <cell r="JE36">
            <v>348.28339682291664</v>
          </cell>
          <cell r="JF36">
            <v>348.28339682291664</v>
          </cell>
          <cell r="JG36">
            <v>407.41779265624996</v>
          </cell>
          <cell r="JH36">
            <v>407.41779265624996</v>
          </cell>
          <cell r="JI36">
            <v>407.41779265624996</v>
          </cell>
          <cell r="JJ36">
            <v>407.41779265624996</v>
          </cell>
          <cell r="JK36">
            <v>407.41779265624996</v>
          </cell>
          <cell r="JL36">
            <v>407.41779265624996</v>
          </cell>
          <cell r="JM36">
            <v>407.41779265624996</v>
          </cell>
          <cell r="JN36">
            <v>407.41779265624996</v>
          </cell>
          <cell r="JO36">
            <v>407.41779265624996</v>
          </cell>
          <cell r="JP36">
            <v>407.41779265624996</v>
          </cell>
          <cell r="JQ36">
            <v>407.41779265624996</v>
          </cell>
          <cell r="JR36">
            <v>423.54535515624997</v>
          </cell>
          <cell r="JS36">
            <v>423.54535515624997</v>
          </cell>
          <cell r="JT36">
            <v>423.54535515624997</v>
          </cell>
          <cell r="JU36">
            <v>423.54535515624997</v>
          </cell>
          <cell r="JV36">
            <v>423.54535515624997</v>
          </cell>
          <cell r="JW36">
            <v>423.54535515624997</v>
          </cell>
          <cell r="JX36">
            <v>423.54535515624997</v>
          </cell>
          <cell r="JY36">
            <v>423.54535515624997</v>
          </cell>
          <cell r="JZ36">
            <v>423.54535515624997</v>
          </cell>
          <cell r="KA36">
            <v>423.54535515624997</v>
          </cell>
          <cell r="KB36">
            <v>469.24011557291664</v>
          </cell>
          <cell r="KC36">
            <v>469.24011557291664</v>
          </cell>
          <cell r="KD36">
            <v>469.24011557291664</v>
          </cell>
          <cell r="KE36">
            <v>469.24011557291664</v>
          </cell>
          <cell r="KF36">
            <v>469.24011557291664</v>
          </cell>
          <cell r="KG36">
            <v>469.24011557291664</v>
          </cell>
          <cell r="KH36">
            <v>469.24011557291664</v>
          </cell>
          <cell r="KI36">
            <v>469.24011557291664</v>
          </cell>
          <cell r="KJ36">
            <v>469.24011557291664</v>
          </cell>
          <cell r="KK36">
            <v>485.36767807291665</v>
          </cell>
          <cell r="KL36">
            <v>485.36767807291665</v>
          </cell>
          <cell r="KM36">
            <v>485.36767807291665</v>
          </cell>
          <cell r="KN36">
            <v>485.36767807291665</v>
          </cell>
          <cell r="KO36">
            <v>485.36767807291665</v>
          </cell>
          <cell r="KP36">
            <v>485.36767807291665</v>
          </cell>
          <cell r="KQ36">
            <v>485.36767807291665</v>
          </cell>
          <cell r="KR36">
            <v>485.36767807291665</v>
          </cell>
          <cell r="KS36">
            <v>514.93487598958325</v>
          </cell>
          <cell r="KT36">
            <v>514.93487598958325</v>
          </cell>
          <cell r="KU36">
            <v>514.93487598958325</v>
          </cell>
          <cell r="KV36">
            <v>514.93487598958325</v>
          </cell>
          <cell r="KW36">
            <v>514.93487598958325</v>
          </cell>
          <cell r="KX36">
            <v>514.93487598958325</v>
          </cell>
          <cell r="KY36">
            <v>514.93487598958325</v>
          </cell>
          <cell r="KZ36">
            <v>547.19000098958338</v>
          </cell>
          <cell r="LA36">
            <v>547.19000098958338</v>
          </cell>
          <cell r="LB36">
            <v>547.19000098958338</v>
          </cell>
          <cell r="LC36">
            <v>547.19000098958338</v>
          </cell>
          <cell r="LD36">
            <v>547.19000098958338</v>
          </cell>
          <cell r="LE36">
            <v>547.19000098958338</v>
          </cell>
          <cell r="LF36">
            <v>576.75719890624987</v>
          </cell>
          <cell r="LG36">
            <v>576.75719890624987</v>
          </cell>
          <cell r="LH36">
            <v>576.75719890624987</v>
          </cell>
          <cell r="LI36">
            <v>576.75719890624987</v>
          </cell>
          <cell r="LJ36">
            <v>576.75719890624987</v>
          </cell>
          <cell r="LK36">
            <v>609.01232390625</v>
          </cell>
          <cell r="LL36">
            <v>609.01232390625</v>
          </cell>
          <cell r="LM36">
            <v>609.01232390625</v>
          </cell>
          <cell r="LN36">
            <v>609.01232390625</v>
          </cell>
          <cell r="LO36">
            <v>254.20594890624997</v>
          </cell>
          <cell r="LP36">
            <v>321.10225124999999</v>
          </cell>
          <cell r="LQ36">
            <v>321.10225124999999</v>
          </cell>
          <cell r="LR36">
            <v>321.10225124999999</v>
          </cell>
          <cell r="LS36">
            <v>321.10225124999999</v>
          </cell>
          <cell r="LT36">
            <v>508.41189781249994</v>
          </cell>
          <cell r="LU36">
            <v>160.551125625</v>
          </cell>
          <cell r="LV36">
            <v>160.551125625</v>
          </cell>
          <cell r="LW36">
            <v>160.551125625</v>
          </cell>
          <cell r="LY36">
            <v>254.20594890624997</v>
          </cell>
          <cell r="LZ36">
            <v>160.551125625</v>
          </cell>
          <cell r="MA36">
            <v>160.551125625</v>
          </cell>
          <cell r="MB36">
            <v>160.551125625</v>
          </cell>
          <cell r="MC36">
            <v>160.551125625</v>
          </cell>
          <cell r="MD36">
            <v>254.20594890624997</v>
          </cell>
          <cell r="ME36">
            <v>160.551125625</v>
          </cell>
          <cell r="MI36">
            <v>321.10225124999999</v>
          </cell>
          <cell r="MM36">
            <v>321.10225124999999</v>
          </cell>
          <cell r="MN36">
            <v>321.10225124999999</v>
          </cell>
          <cell r="MO36">
            <v>160.551125625</v>
          </cell>
          <cell r="MP36">
            <v>160.551125625</v>
          </cell>
        </row>
        <row r="42">
          <cell r="D42">
            <v>7.50312</v>
          </cell>
          <cell r="E42">
            <v>7.50312</v>
          </cell>
          <cell r="F42">
            <v>7.50312</v>
          </cell>
          <cell r="G42">
            <v>7.50312</v>
          </cell>
          <cell r="H42">
            <v>7.50312</v>
          </cell>
          <cell r="I42">
            <v>7.50312</v>
          </cell>
          <cell r="J42">
            <v>7.50312</v>
          </cell>
          <cell r="K42">
            <v>7.50312</v>
          </cell>
          <cell r="L42">
            <v>7.50312</v>
          </cell>
          <cell r="M42">
            <v>7.50312</v>
          </cell>
          <cell r="N42">
            <v>7.50312</v>
          </cell>
          <cell r="O42">
            <v>7.50312</v>
          </cell>
          <cell r="P42">
            <v>7.50312</v>
          </cell>
          <cell r="Q42">
            <v>7.50312</v>
          </cell>
          <cell r="R42">
            <v>7.50312</v>
          </cell>
          <cell r="S42">
            <v>7.50312</v>
          </cell>
          <cell r="T42">
            <v>7.50312</v>
          </cell>
          <cell r="U42">
            <v>7.50312</v>
          </cell>
          <cell r="V42">
            <v>7.50312</v>
          </cell>
          <cell r="W42">
            <v>7.50312</v>
          </cell>
          <cell r="X42">
            <v>7.50312</v>
          </cell>
          <cell r="Y42">
            <v>7.50312</v>
          </cell>
          <cell r="Z42">
            <v>7.50312</v>
          </cell>
          <cell r="AA42">
            <v>7.50312</v>
          </cell>
          <cell r="AB42">
            <v>7.50312</v>
          </cell>
          <cell r="AC42">
            <v>7.50312</v>
          </cell>
          <cell r="AD42">
            <v>7.50312</v>
          </cell>
          <cell r="AE42">
            <v>7.50312</v>
          </cell>
          <cell r="AF42">
            <v>7.50312</v>
          </cell>
          <cell r="AG42">
            <v>7.50312</v>
          </cell>
          <cell r="AH42">
            <v>7.50312</v>
          </cell>
          <cell r="AI42">
            <v>7.50312</v>
          </cell>
          <cell r="AJ42">
            <v>7.50312</v>
          </cell>
          <cell r="AK42">
            <v>7.50312</v>
          </cell>
          <cell r="AL42">
            <v>7.50312</v>
          </cell>
          <cell r="AM42">
            <v>7.50312</v>
          </cell>
          <cell r="AN42">
            <v>7.50312</v>
          </cell>
          <cell r="AO42">
            <v>7.50312</v>
          </cell>
          <cell r="AP42">
            <v>7.50312</v>
          </cell>
          <cell r="AQ42">
            <v>7.50312</v>
          </cell>
          <cell r="AR42">
            <v>7.50312</v>
          </cell>
          <cell r="AS42">
            <v>7.50312</v>
          </cell>
          <cell r="AT42">
            <v>7.50312</v>
          </cell>
          <cell r="AU42">
            <v>7.50312</v>
          </cell>
          <cell r="AV42">
            <v>7.50312</v>
          </cell>
          <cell r="AW42">
            <v>7.50312</v>
          </cell>
          <cell r="AX42">
            <v>7.50312</v>
          </cell>
          <cell r="AY42">
            <v>7.50312</v>
          </cell>
          <cell r="AZ42">
            <v>7.50312</v>
          </cell>
          <cell r="BA42">
            <v>7.50312</v>
          </cell>
          <cell r="BB42">
            <v>7.50312</v>
          </cell>
          <cell r="BC42">
            <v>7.50312</v>
          </cell>
          <cell r="BD42">
            <v>7.50312</v>
          </cell>
          <cell r="BE42">
            <v>7.50312</v>
          </cell>
          <cell r="BF42">
            <v>7.50312</v>
          </cell>
          <cell r="BG42">
            <v>7.50312</v>
          </cell>
          <cell r="BH42">
            <v>7.50312</v>
          </cell>
          <cell r="BI42">
            <v>7.50312</v>
          </cell>
          <cell r="BJ42">
            <v>7.50312</v>
          </cell>
          <cell r="BK42">
            <v>7.50312</v>
          </cell>
          <cell r="BL42">
            <v>7.50312</v>
          </cell>
          <cell r="BM42">
            <v>7.50312</v>
          </cell>
          <cell r="BN42">
            <v>7.50312</v>
          </cell>
          <cell r="BO42">
            <v>7.50312</v>
          </cell>
          <cell r="BP42">
            <v>7.50312</v>
          </cell>
          <cell r="BQ42">
            <v>7.50312</v>
          </cell>
          <cell r="BR42">
            <v>7.50312</v>
          </cell>
          <cell r="BS42">
            <v>7.50312</v>
          </cell>
          <cell r="BT42">
            <v>7.50312</v>
          </cell>
          <cell r="BU42">
            <v>7.50312</v>
          </cell>
          <cell r="BV42">
            <v>7.50312</v>
          </cell>
          <cell r="BW42">
            <v>7.50312</v>
          </cell>
          <cell r="BX42">
            <v>7.50312</v>
          </cell>
          <cell r="BY42">
            <v>7.50312</v>
          </cell>
          <cell r="BZ42">
            <v>7.50312</v>
          </cell>
          <cell r="CA42">
            <v>7.50312</v>
          </cell>
          <cell r="CB42">
            <v>7.50312</v>
          </cell>
          <cell r="CC42">
            <v>7.50312</v>
          </cell>
          <cell r="CD42">
            <v>7.50312</v>
          </cell>
          <cell r="CE42">
            <v>7.50312</v>
          </cell>
          <cell r="CF42">
            <v>7.50312</v>
          </cell>
          <cell r="CG42">
            <v>7.50312</v>
          </cell>
          <cell r="CH42">
            <v>7.50312</v>
          </cell>
          <cell r="CI42">
            <v>7.50312</v>
          </cell>
          <cell r="CJ42">
            <v>7.50312</v>
          </cell>
          <cell r="CK42">
            <v>7.50312</v>
          </cell>
          <cell r="CL42">
            <v>7.50312</v>
          </cell>
          <cell r="CM42">
            <v>7.50312</v>
          </cell>
          <cell r="CN42">
            <v>7.50312</v>
          </cell>
          <cell r="CO42">
            <v>7.50312</v>
          </cell>
          <cell r="CP42">
            <v>7.50312</v>
          </cell>
          <cell r="CQ42">
            <v>7.50312</v>
          </cell>
          <cell r="CR42">
            <v>7.50312</v>
          </cell>
          <cell r="CS42">
            <v>7.50312</v>
          </cell>
          <cell r="CT42">
            <v>7.50312</v>
          </cell>
          <cell r="CU42">
            <v>7.50312</v>
          </cell>
          <cell r="CV42">
            <v>7.50312</v>
          </cell>
          <cell r="CW42">
            <v>7.50312</v>
          </cell>
          <cell r="CX42">
            <v>7.50312</v>
          </cell>
          <cell r="CY42">
            <v>7.50312</v>
          </cell>
          <cell r="CZ42">
            <v>7.50312</v>
          </cell>
          <cell r="DA42">
            <v>7.50312</v>
          </cell>
          <cell r="DB42">
            <v>7.50312</v>
          </cell>
          <cell r="DC42">
            <v>7.50312</v>
          </cell>
          <cell r="DD42">
            <v>7.50312</v>
          </cell>
          <cell r="DE42">
            <v>7.50312</v>
          </cell>
          <cell r="DF42">
            <v>7.50312</v>
          </cell>
          <cell r="DG42">
            <v>7.50312</v>
          </cell>
          <cell r="DH42">
            <v>7.50312</v>
          </cell>
          <cell r="DI42">
            <v>7.50312</v>
          </cell>
          <cell r="DJ42">
            <v>7.50312</v>
          </cell>
          <cell r="DK42">
            <v>7.50312</v>
          </cell>
          <cell r="DL42">
            <v>7.50312</v>
          </cell>
          <cell r="DM42">
            <v>7.50312</v>
          </cell>
          <cell r="DN42">
            <v>7.50312</v>
          </cell>
          <cell r="DO42">
            <v>7.50312</v>
          </cell>
          <cell r="DP42">
            <v>7.50312</v>
          </cell>
          <cell r="DQ42">
            <v>7.50312</v>
          </cell>
          <cell r="DR42">
            <v>7.50312</v>
          </cell>
          <cell r="DS42">
            <v>7.50312</v>
          </cell>
          <cell r="DT42">
            <v>7.50312</v>
          </cell>
          <cell r="DU42">
            <v>7.50312</v>
          </cell>
          <cell r="DV42">
            <v>7.50312</v>
          </cell>
          <cell r="DW42">
            <v>7.50312</v>
          </cell>
          <cell r="DX42">
            <v>7.50312</v>
          </cell>
          <cell r="DY42">
            <v>7.50312</v>
          </cell>
          <cell r="DZ42">
            <v>7.50312</v>
          </cell>
          <cell r="EA42">
            <v>7.50312</v>
          </cell>
          <cell r="EB42">
            <v>7.50312</v>
          </cell>
          <cell r="EC42">
            <v>7.50312</v>
          </cell>
          <cell r="ED42">
            <v>7.50312</v>
          </cell>
          <cell r="EE42">
            <v>7.50312</v>
          </cell>
          <cell r="EF42">
            <v>7.50312</v>
          </cell>
          <cell r="EG42">
            <v>7.50312</v>
          </cell>
          <cell r="EH42">
            <v>7.50312</v>
          </cell>
          <cell r="EI42">
            <v>7.50312</v>
          </cell>
          <cell r="EJ42">
            <v>7.50312</v>
          </cell>
          <cell r="EK42">
            <v>7.50312</v>
          </cell>
          <cell r="EL42">
            <v>7.50312</v>
          </cell>
          <cell r="EM42">
            <v>7.50312</v>
          </cell>
          <cell r="EN42">
            <v>7.50312</v>
          </cell>
          <cell r="EO42">
            <v>7.50312</v>
          </cell>
          <cell r="EP42">
            <v>7.50312</v>
          </cell>
          <cell r="EQ42">
            <v>7.50312</v>
          </cell>
          <cell r="ER42">
            <v>7.50312</v>
          </cell>
          <cell r="ES42">
            <v>7.50312</v>
          </cell>
          <cell r="ET42">
            <v>7.50312</v>
          </cell>
          <cell r="EU42">
            <v>7.50312</v>
          </cell>
          <cell r="EV42">
            <v>7.50312</v>
          </cell>
          <cell r="EW42">
            <v>7.50312</v>
          </cell>
          <cell r="EX42">
            <v>7.50312</v>
          </cell>
          <cell r="EY42">
            <v>7.50312</v>
          </cell>
          <cell r="EZ42">
            <v>7.50312</v>
          </cell>
          <cell r="FA42">
            <v>7.50312</v>
          </cell>
          <cell r="FB42">
            <v>7.50312</v>
          </cell>
          <cell r="FC42">
            <v>7.50312</v>
          </cell>
          <cell r="FD42">
            <v>7.50312</v>
          </cell>
          <cell r="FE42">
            <v>7.50312</v>
          </cell>
          <cell r="FF42">
            <v>7.50312</v>
          </cell>
          <cell r="FG42">
            <v>7.50312</v>
          </cell>
          <cell r="FH42">
            <v>7.50312</v>
          </cell>
          <cell r="FI42">
            <v>13.755719999999998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4"/>
  <sheetViews>
    <sheetView tabSelected="1" workbookViewId="0">
      <selection activeCell="A2" sqref="A2:S2"/>
    </sheetView>
  </sheetViews>
  <sheetFormatPr defaultRowHeight="15" x14ac:dyDescent="0.25"/>
  <cols>
    <col min="2" max="2" width="75.28515625" customWidth="1"/>
  </cols>
  <sheetData>
    <row r="1" spans="1:19" x14ac:dyDescent="0.25">
      <c r="A1" s="1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4"/>
      <c r="N1" s="2"/>
      <c r="O1" s="2"/>
      <c r="P1" s="2"/>
      <c r="Q1" s="3" t="s">
        <v>0</v>
      </c>
      <c r="R1" s="3"/>
      <c r="S1" s="4">
        <v>2022</v>
      </c>
    </row>
    <row r="2" spans="1:19" ht="20.25" x14ac:dyDescent="0.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16.5" thickBot="1" x14ac:dyDescent="0.3">
      <c r="A3" s="1"/>
      <c r="B3" s="6"/>
      <c r="C3" s="6"/>
      <c r="D3" s="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 t="s">
        <v>2</v>
      </c>
    </row>
    <row r="4" spans="1:19" ht="18.75" x14ac:dyDescent="0.25">
      <c r="A4" s="8" t="s">
        <v>3</v>
      </c>
      <c r="B4" s="9"/>
      <c r="C4" s="10" t="s">
        <v>4</v>
      </c>
      <c r="D4" s="11"/>
      <c r="E4" s="11"/>
      <c r="F4" s="11"/>
      <c r="G4" s="11"/>
      <c r="H4" s="11"/>
      <c r="I4" s="11"/>
      <c r="J4" s="11"/>
      <c r="K4" s="11"/>
      <c r="L4" s="11"/>
      <c r="M4" s="12"/>
      <c r="N4" s="13" t="s">
        <v>5</v>
      </c>
      <c r="O4" s="14"/>
      <c r="P4" s="14"/>
      <c r="Q4" s="14"/>
      <c r="R4" s="14"/>
      <c r="S4" s="15"/>
    </row>
    <row r="5" spans="1:19" x14ac:dyDescent="0.25">
      <c r="A5" s="16"/>
      <c r="B5" s="17"/>
      <c r="C5" s="18" t="s">
        <v>6</v>
      </c>
      <c r="D5" s="18"/>
      <c r="E5" s="19" t="s">
        <v>7</v>
      </c>
      <c r="F5" s="18" t="s">
        <v>8</v>
      </c>
      <c r="G5" s="18"/>
      <c r="H5" s="18" t="s">
        <v>9</v>
      </c>
      <c r="I5" s="18"/>
      <c r="J5" s="18" t="s">
        <v>10</v>
      </c>
      <c r="K5" s="18"/>
      <c r="L5" s="18" t="s">
        <v>11</v>
      </c>
      <c r="M5" s="20"/>
      <c r="N5" s="21" t="s">
        <v>6</v>
      </c>
      <c r="O5" s="19" t="s">
        <v>7</v>
      </c>
      <c r="P5" s="19" t="s">
        <v>8</v>
      </c>
      <c r="Q5" s="19" t="s">
        <v>9</v>
      </c>
      <c r="R5" s="19" t="s">
        <v>10</v>
      </c>
      <c r="S5" s="22" t="s">
        <v>12</v>
      </c>
    </row>
    <row r="6" spans="1:19" ht="15.75" thickBot="1" x14ac:dyDescent="0.3">
      <c r="A6" s="23"/>
      <c r="B6" s="24"/>
      <c r="C6" s="25" t="s">
        <v>13</v>
      </c>
      <c r="D6" s="25" t="s">
        <v>14</v>
      </c>
      <c r="E6" s="26"/>
      <c r="F6" s="25" t="s">
        <v>13</v>
      </c>
      <c r="G6" s="25" t="s">
        <v>14</v>
      </c>
      <c r="H6" s="25" t="s">
        <v>13</v>
      </c>
      <c r="I6" s="25" t="s">
        <v>14</v>
      </c>
      <c r="J6" s="25" t="s">
        <v>13</v>
      </c>
      <c r="K6" s="25" t="s">
        <v>14</v>
      </c>
      <c r="L6" s="25" t="s">
        <v>13</v>
      </c>
      <c r="M6" s="27" t="s">
        <v>15</v>
      </c>
      <c r="N6" s="28"/>
      <c r="O6" s="26"/>
      <c r="P6" s="26"/>
      <c r="Q6" s="26"/>
      <c r="R6" s="26"/>
      <c r="S6" s="29"/>
    </row>
    <row r="7" spans="1:19" x14ac:dyDescent="0.25">
      <c r="A7" s="30" t="s">
        <v>16</v>
      </c>
      <c r="B7" s="31" t="s">
        <v>17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2"/>
    </row>
    <row r="8" spans="1:19" ht="25.5" x14ac:dyDescent="0.25">
      <c r="A8" s="33" t="s">
        <v>18</v>
      </c>
      <c r="B8" s="34" t="s">
        <v>19</v>
      </c>
      <c r="C8" s="35">
        <f>'[1]CMSA - ANRE'!F288</f>
        <v>437.10856249999995</v>
      </c>
      <c r="D8" s="36">
        <f>'[1]CMSA - ANRE'!$F$288</f>
        <v>437.10856249999995</v>
      </c>
      <c r="E8" s="37">
        <f t="array" ref="E8:E168">TRANSPOSE([1]CTSA!D36:FH36)</f>
        <v>641.838298720225</v>
      </c>
      <c r="F8" s="37">
        <f>[1]CPSA!E75</f>
        <v>229.09405502874196</v>
      </c>
      <c r="G8" s="37">
        <f>[1]CPSA!F75</f>
        <v>231.58987603465917</v>
      </c>
      <c r="H8" s="37">
        <f>IF(F8&gt;0,(D8+E8+F8)*14.5%," ")</f>
        <v>189.66593285610017</v>
      </c>
      <c r="I8" s="37">
        <f>IF(G8&gt;0,(D8+E8+G8)*14.5%," ")</f>
        <v>190.02782690195821</v>
      </c>
      <c r="J8" s="37">
        <f>IF(F8&gt;0,SUM(D8:F8,H8)*5%," ")</f>
        <v>74.885342455253351</v>
      </c>
      <c r="K8" s="37">
        <f>IF(G8&gt;0,SUM(D8:E8,G8,I8)*5%," ")</f>
        <v>75.028228207842119</v>
      </c>
      <c r="L8" s="37">
        <f>IFERROR(ROUND(IF(F8&gt;0,SUM(C8,E8,F8,H8,J8)," "),2)," ")</f>
        <v>1572.59</v>
      </c>
      <c r="M8" s="39">
        <f>ROUND(IF(G8&gt;0,SUM(D8:E8,G8,I8,K8)," "),2)</f>
        <v>1575.59</v>
      </c>
      <c r="N8" s="36">
        <f>'[1]CMSA - ANRE'!$F$294</f>
        <v>9.92</v>
      </c>
      <c r="O8" s="37">
        <f t="array" ref="O8:O168">TRANSPOSE([1]CTSA!D42:FH42)</f>
        <v>7.50312</v>
      </c>
      <c r="P8" s="37">
        <f>[1]CPSA!F84</f>
        <v>2.3226383136094677</v>
      </c>
      <c r="Q8" s="37">
        <f>SUM(N8:P8)*14.5%</f>
        <v>2.8631349554733725</v>
      </c>
      <c r="R8" s="37">
        <f>SUM(N8:Q8)*5%</f>
        <v>1.1304446634541421</v>
      </c>
      <c r="S8" s="39">
        <f>ROUND(SUM(N8:R8),2)</f>
        <v>23.74</v>
      </c>
    </row>
    <row r="9" spans="1:19" ht="25.5" x14ac:dyDescent="0.25">
      <c r="A9" s="33" t="s">
        <v>20</v>
      </c>
      <c r="B9" s="40" t="s">
        <v>21</v>
      </c>
      <c r="C9" s="35">
        <f>'[1]CMSA - ANRE'!G288</f>
        <v>569.75856249999993</v>
      </c>
      <c r="D9" s="36">
        <f>'[1]CMSA - ANRE'!$H$288</f>
        <v>569.75856249999993</v>
      </c>
      <c r="E9" s="37">
        <v>641.838298720225</v>
      </c>
      <c r="F9" s="37">
        <f>[1]CPSA!G75</f>
        <v>229.1088362166719</v>
      </c>
      <c r="G9" s="37">
        <f>[1]CPSA!H75</f>
        <v>231.60465722258908</v>
      </c>
      <c r="H9" s="37">
        <f t="shared" ref="H9:H69" si="0">IF(F9&gt;0,(D9+E9+F9)*14.5%," ")</f>
        <v>208.90232612835004</v>
      </c>
      <c r="I9" s="37">
        <f t="shared" ref="I9:I72" si="1">IF(G9&gt;0,(D9+E9+G9)*14.5%," ")</f>
        <v>209.26422017420805</v>
      </c>
      <c r="J9" s="37">
        <f t="shared" ref="J9:J62" si="2">IF(F9&gt;0,SUM(D9:F9,H9)*5%," ")</f>
        <v>82.480401178262355</v>
      </c>
      <c r="K9" s="37">
        <f t="shared" ref="K9:K72" si="3">IF(G9&gt;0,SUM(D9:E9,G9,I9)*5%," ")</f>
        <v>82.623286930851123</v>
      </c>
      <c r="L9" s="37">
        <f t="shared" ref="L9:L72" si="4">IFERROR(ROUND(IF(F9&gt;0,SUM(C9,E9,F9,H9,J9)," "),2)," ")</f>
        <v>1732.09</v>
      </c>
      <c r="M9" s="39">
        <f t="shared" ref="M9:M72" si="5">ROUND(IF(G9&gt;0,SUM(D9:E9,G9,I9,K9)," "),2)</f>
        <v>1735.09</v>
      </c>
      <c r="N9" s="36">
        <f>'[1]CMSA - ANRE'!$H$294</f>
        <v>11.63</v>
      </c>
      <c r="O9" s="37">
        <v>7.50312</v>
      </c>
      <c r="P9" s="37">
        <f>[1]CPSA!H84</f>
        <v>2.3226383136094677</v>
      </c>
      <c r="Q9" s="37">
        <f t="shared" ref="Q9:Q72" si="6">SUM(N9:P9)*14.5%</f>
        <v>3.1110849554733728</v>
      </c>
      <c r="R9" s="37">
        <f t="shared" ref="R9:R72" si="7">SUM(N9:Q9)*5%</f>
        <v>1.2283421634541423</v>
      </c>
      <c r="S9" s="39">
        <f t="shared" ref="S9:S72" si="8">ROUND(SUM(N9:R9),2)</f>
        <v>25.8</v>
      </c>
    </row>
    <row r="10" spans="1:19" ht="25.5" x14ac:dyDescent="0.25">
      <c r="A10" s="33" t="s">
        <v>22</v>
      </c>
      <c r="B10" s="40" t="s">
        <v>23</v>
      </c>
      <c r="C10" s="35"/>
      <c r="D10" s="36">
        <f>'[1]CMSA - ANRE'!$I$288</f>
        <v>1030.9485625</v>
      </c>
      <c r="E10" s="37">
        <v>641.838298720225</v>
      </c>
      <c r="F10" s="37"/>
      <c r="G10" s="37">
        <f t="array" ref="G10:G21">TRANSPOSE([1]CPSA!I75:T75)</f>
        <v>231.62611715265615</v>
      </c>
      <c r="H10" s="37" t="str">
        <f t="shared" si="0"/>
        <v xml:space="preserve"> </v>
      </c>
      <c r="I10" s="37">
        <f t="shared" si="1"/>
        <v>276.13988186406777</v>
      </c>
      <c r="J10" s="37" t="str">
        <f t="shared" si="2"/>
        <v xml:space="preserve"> </v>
      </c>
      <c r="K10" s="37">
        <f t="shared" si="3"/>
        <v>109.02764301184746</v>
      </c>
      <c r="L10" s="37" t="str">
        <f t="shared" si="4"/>
        <v xml:space="preserve"> </v>
      </c>
      <c r="M10" s="39">
        <f t="shared" si="5"/>
        <v>2289.58</v>
      </c>
      <c r="N10" s="36">
        <f>'[1]CMSA - ANRE'!$I$294</f>
        <v>15.26</v>
      </c>
      <c r="O10" s="37">
        <v>7.50312</v>
      </c>
      <c r="P10" s="37">
        <f t="array" ref="P10:P21">TRANSPOSE([1]CPSA!I84:T84)</f>
        <v>2.3226383136094677</v>
      </c>
      <c r="Q10" s="37">
        <f t="shared" si="6"/>
        <v>3.6374349554733727</v>
      </c>
      <c r="R10" s="37">
        <f t="shared" si="7"/>
        <v>1.4361596634541423</v>
      </c>
      <c r="S10" s="39">
        <f t="shared" si="8"/>
        <v>30.16</v>
      </c>
    </row>
    <row r="11" spans="1:19" ht="25.5" x14ac:dyDescent="0.25">
      <c r="A11" s="33" t="s">
        <v>24</v>
      </c>
      <c r="B11" s="40" t="s">
        <v>25</v>
      </c>
      <c r="C11" s="35"/>
      <c r="D11" s="36">
        <f>'[1]CMSA - ANRE'!$J$288</f>
        <v>1861.0822349000002</v>
      </c>
      <c r="E11" s="37">
        <v>657.96586122022495</v>
      </c>
      <c r="F11" s="37"/>
      <c r="G11" s="37">
        <v>235.99173745411179</v>
      </c>
      <c r="H11" s="37"/>
      <c r="I11" s="37">
        <f t="shared" si="1"/>
        <v>399.48077586827884</v>
      </c>
      <c r="J11" s="37"/>
      <c r="K11" s="37">
        <f t="shared" si="3"/>
        <v>157.72603047213079</v>
      </c>
      <c r="L11" s="37" t="str">
        <f t="shared" si="4"/>
        <v xml:space="preserve"> </v>
      </c>
      <c r="M11" s="39">
        <f t="shared" si="5"/>
        <v>3312.25</v>
      </c>
      <c r="N11" s="36">
        <f>'[1]CMSA - ANRE'!$J$294</f>
        <v>17.010000000000002</v>
      </c>
      <c r="O11" s="37">
        <v>7.50312</v>
      </c>
      <c r="P11" s="37">
        <v>2.3226383136094677</v>
      </c>
      <c r="Q11" s="37">
        <f t="shared" si="6"/>
        <v>3.8911849554733724</v>
      </c>
      <c r="R11" s="37">
        <f t="shared" si="7"/>
        <v>1.5363471634541419</v>
      </c>
      <c r="S11" s="39">
        <f t="shared" si="8"/>
        <v>32.26</v>
      </c>
    </row>
    <row r="12" spans="1:19" ht="25.5" x14ac:dyDescent="0.25">
      <c r="A12" s="33" t="s">
        <v>26</v>
      </c>
      <c r="B12" s="40" t="s">
        <v>27</v>
      </c>
      <c r="C12" s="35"/>
      <c r="D12" s="36">
        <f>'[1]CMSA - ANRE'!$K$288</f>
        <v>3047.3322349</v>
      </c>
      <c r="E12" s="37">
        <v>657.96586122022495</v>
      </c>
      <c r="F12" s="37"/>
      <c r="G12" s="37">
        <v>236.02540483157111</v>
      </c>
      <c r="H12" s="37" t="str">
        <f t="shared" ref="H12:H72" si="9">IF(F12&gt;0,(D12+E12+F12)*14.5%," ")</f>
        <v xml:space="preserve"> </v>
      </c>
      <c r="I12" s="37">
        <f t="shared" si="1"/>
        <v>571.49190763801039</v>
      </c>
      <c r="J12" s="37" t="str">
        <f t="shared" ref="J12:J75" si="10">IF(F12&gt;0,SUM(D12:F12,H12)*5%," ")</f>
        <v xml:space="preserve"> </v>
      </c>
      <c r="K12" s="37">
        <f t="shared" si="3"/>
        <v>225.64077042949032</v>
      </c>
      <c r="L12" s="37" t="str">
        <f t="shared" si="4"/>
        <v xml:space="preserve"> </v>
      </c>
      <c r="M12" s="39">
        <f t="shared" si="5"/>
        <v>4738.46</v>
      </c>
      <c r="N12" s="36">
        <f>'[1]CMSA - ANRE'!$K$294</f>
        <v>27.610000000000003</v>
      </c>
      <c r="O12" s="37">
        <v>7.50312</v>
      </c>
      <c r="P12" s="37">
        <v>2.3226383136094677</v>
      </c>
      <c r="Q12" s="37">
        <f t="shared" si="6"/>
        <v>5.4281849554733723</v>
      </c>
      <c r="R12" s="37">
        <f t="shared" si="7"/>
        <v>2.143197163454142</v>
      </c>
      <c r="S12" s="39">
        <f t="shared" si="8"/>
        <v>45.01</v>
      </c>
    </row>
    <row r="13" spans="1:19" ht="25.5" x14ac:dyDescent="0.25">
      <c r="A13" s="33" t="s">
        <v>28</v>
      </c>
      <c r="B13" s="40" t="s">
        <v>29</v>
      </c>
      <c r="C13" s="35"/>
      <c r="D13" s="36">
        <f>'[1]CMSA - ANRE'!$L$288</f>
        <v>6048.6988549000007</v>
      </c>
      <c r="E13" s="37">
        <v>668.71756955355841</v>
      </c>
      <c r="F13" s="37"/>
      <c r="G13" s="37">
        <v>253.76619421763345</v>
      </c>
      <c r="H13" s="37" t="str">
        <f t="shared" si="9"/>
        <v xml:space="preserve"> </v>
      </c>
      <c r="I13" s="37">
        <f t="shared" si="1"/>
        <v>1010.8214797073229</v>
      </c>
      <c r="J13" s="37" t="str">
        <f t="shared" si="10"/>
        <v xml:space="preserve"> </v>
      </c>
      <c r="K13" s="37">
        <f t="shared" si="3"/>
        <v>399.10020491892578</v>
      </c>
      <c r="L13" s="37" t="str">
        <f t="shared" si="4"/>
        <v xml:space="preserve"> </v>
      </c>
      <c r="M13" s="39">
        <f t="shared" si="5"/>
        <v>8381.1</v>
      </c>
      <c r="N13" s="36">
        <f>'[1]CMSA - ANRE'!$L$294</f>
        <v>45.78</v>
      </c>
      <c r="O13" s="37">
        <v>7.50312</v>
      </c>
      <c r="P13" s="37">
        <v>2.3226383136094677</v>
      </c>
      <c r="Q13" s="37">
        <f t="shared" si="6"/>
        <v>8.062834955473372</v>
      </c>
      <c r="R13" s="37">
        <f t="shared" si="7"/>
        <v>3.1834296634541421</v>
      </c>
      <c r="S13" s="39">
        <f t="shared" si="8"/>
        <v>66.849999999999994</v>
      </c>
    </row>
    <row r="14" spans="1:19" ht="25.5" x14ac:dyDescent="0.25">
      <c r="A14" s="33" t="s">
        <v>30</v>
      </c>
      <c r="B14" s="40" t="s">
        <v>31</v>
      </c>
      <c r="C14" s="35"/>
      <c r="D14" s="36">
        <f>'[1]CMSA - ANRE'!$M$288</f>
        <v>6503.0629615666667</v>
      </c>
      <c r="E14" s="37">
        <v>674.09342372022502</v>
      </c>
      <c r="F14" s="37"/>
      <c r="G14" s="37">
        <v>254.91831324052546</v>
      </c>
      <c r="H14" s="37" t="str">
        <f t="shared" si="9"/>
        <v xml:space="preserve"> </v>
      </c>
      <c r="I14" s="37">
        <f t="shared" si="1"/>
        <v>1077.6508312864753</v>
      </c>
      <c r="J14" s="37" t="str">
        <f t="shared" si="10"/>
        <v xml:space="preserve"> </v>
      </c>
      <c r="K14" s="37">
        <f t="shared" si="3"/>
        <v>425.48627649069459</v>
      </c>
      <c r="L14" s="37" t="str">
        <f t="shared" si="4"/>
        <v xml:space="preserve"> </v>
      </c>
      <c r="M14" s="39">
        <f t="shared" si="5"/>
        <v>8935.2099999999991</v>
      </c>
      <c r="N14" s="36">
        <f>'[1]CMSA - ANRE'!$M$294</f>
        <v>79.207999999999998</v>
      </c>
      <c r="O14" s="37">
        <v>7.50312</v>
      </c>
      <c r="P14" s="37">
        <v>2.3226383136094677</v>
      </c>
      <c r="Q14" s="37">
        <f t="shared" si="6"/>
        <v>12.909894955473371</v>
      </c>
      <c r="R14" s="37">
        <f t="shared" si="7"/>
        <v>5.0971826634541424</v>
      </c>
      <c r="S14" s="39">
        <f t="shared" si="8"/>
        <v>107.04</v>
      </c>
    </row>
    <row r="15" spans="1:19" ht="25.5" x14ac:dyDescent="0.25">
      <c r="A15" s="33" t="s">
        <v>32</v>
      </c>
      <c r="B15" s="40" t="s">
        <v>33</v>
      </c>
      <c r="C15" s="35"/>
      <c r="D15" s="36">
        <f>'[1]CMSA - ANRE'!$N$288</f>
        <v>9401.6880083333344</v>
      </c>
      <c r="E15" s="37">
        <v>692.90891330355839</v>
      </c>
      <c r="F15" s="37"/>
      <c r="G15" s="37">
        <v>263.56983716574274</v>
      </c>
      <c r="H15" s="37" t="str">
        <f t="shared" si="9"/>
        <v xml:space="preserve"> </v>
      </c>
      <c r="I15" s="37">
        <f t="shared" si="1"/>
        <v>1501.9341800263821</v>
      </c>
      <c r="J15" s="37" t="str">
        <f t="shared" si="10"/>
        <v xml:space="preserve"> </v>
      </c>
      <c r="K15" s="37">
        <f t="shared" si="3"/>
        <v>593.00504694145093</v>
      </c>
      <c r="L15" s="37" t="str">
        <f t="shared" si="4"/>
        <v xml:space="preserve"> </v>
      </c>
      <c r="M15" s="39">
        <f t="shared" si="5"/>
        <v>12453.11</v>
      </c>
      <c r="N15" s="36">
        <f>'[1]CMSA - ANRE'!$N$294</f>
        <v>105.367</v>
      </c>
      <c r="O15" s="37">
        <v>7.50312</v>
      </c>
      <c r="P15" s="37">
        <v>2.3226383136094677</v>
      </c>
      <c r="Q15" s="37">
        <f t="shared" si="6"/>
        <v>16.702949955473372</v>
      </c>
      <c r="R15" s="37">
        <f t="shared" si="7"/>
        <v>6.5947854134541419</v>
      </c>
      <c r="S15" s="39">
        <f t="shared" si="8"/>
        <v>138.49</v>
      </c>
    </row>
    <row r="16" spans="1:19" ht="25.5" x14ac:dyDescent="0.25">
      <c r="A16" s="33" t="s">
        <v>34</v>
      </c>
      <c r="B16" s="40" t="s">
        <v>35</v>
      </c>
      <c r="C16" s="35"/>
      <c r="D16" s="36">
        <f>'[1]CMSA - ANRE'!$O$288</f>
        <v>9974.1969150000004</v>
      </c>
      <c r="E16" s="37">
        <v>722.47611122022499</v>
      </c>
      <c r="F16" s="37"/>
      <c r="G16" s="37">
        <v>302.97805812506226</v>
      </c>
      <c r="H16" s="37" t="str">
        <f t="shared" si="9"/>
        <v xml:space="preserve"> </v>
      </c>
      <c r="I16" s="37">
        <f t="shared" si="1"/>
        <v>1594.9494072300665</v>
      </c>
      <c r="J16" s="37" t="str">
        <f t="shared" si="10"/>
        <v xml:space="preserve"> </v>
      </c>
      <c r="K16" s="37">
        <f t="shared" si="3"/>
        <v>629.73002457876771</v>
      </c>
      <c r="L16" s="37" t="str">
        <f t="shared" si="4"/>
        <v xml:space="preserve"> </v>
      </c>
      <c r="M16" s="39">
        <f t="shared" si="5"/>
        <v>13224.33</v>
      </c>
      <c r="N16" s="36">
        <f>'[1]CMSA - ANRE'!$O$294</f>
        <v>158.417</v>
      </c>
      <c r="O16" s="37">
        <v>7.50312</v>
      </c>
      <c r="P16" s="37">
        <v>2.3226383136094677</v>
      </c>
      <c r="Q16" s="37">
        <f t="shared" si="6"/>
        <v>24.395199955473373</v>
      </c>
      <c r="R16" s="37">
        <f t="shared" si="7"/>
        <v>9.6318979134541429</v>
      </c>
      <c r="S16" s="39">
        <f t="shared" si="8"/>
        <v>202.27</v>
      </c>
    </row>
    <row r="17" spans="1:19" ht="25.5" x14ac:dyDescent="0.25">
      <c r="A17" s="33" t="s">
        <v>36</v>
      </c>
      <c r="B17" s="40" t="s">
        <v>37</v>
      </c>
      <c r="C17" s="35"/>
      <c r="D17" s="36">
        <f>'[1]CMSA - ANRE'!$P$288</f>
        <v>16919.858640833336</v>
      </c>
      <c r="E17" s="37">
        <v>778.92257997022489</v>
      </c>
      <c r="F17" s="37"/>
      <c r="G17" s="37">
        <v>324.80198155655268</v>
      </c>
      <c r="H17" s="37" t="str">
        <f t="shared" si="9"/>
        <v xml:space="preserve"> </v>
      </c>
      <c r="I17" s="37">
        <f t="shared" si="1"/>
        <v>2613.4195643422163</v>
      </c>
      <c r="J17" s="37" t="str">
        <f t="shared" si="10"/>
        <v xml:space="preserve"> </v>
      </c>
      <c r="K17" s="37">
        <f t="shared" si="3"/>
        <v>1031.8501383351165</v>
      </c>
      <c r="L17" s="37" t="str">
        <f t="shared" si="4"/>
        <v xml:space="preserve"> </v>
      </c>
      <c r="M17" s="39">
        <f t="shared" si="5"/>
        <v>21668.85</v>
      </c>
      <c r="N17" s="36">
        <f>'[1]CMSA - ANRE'!$P$294</f>
        <v>330.07499999999999</v>
      </c>
      <c r="O17" s="37">
        <v>7.50312</v>
      </c>
      <c r="P17" s="37">
        <v>2.3226383136094677</v>
      </c>
      <c r="Q17" s="37">
        <f t="shared" si="6"/>
        <v>49.285609955473369</v>
      </c>
      <c r="R17" s="37">
        <f t="shared" si="7"/>
        <v>19.459318413454142</v>
      </c>
      <c r="S17" s="39">
        <f t="shared" si="8"/>
        <v>408.65</v>
      </c>
    </row>
    <row r="18" spans="1:19" ht="25.5" x14ac:dyDescent="0.25">
      <c r="A18" s="33" t="s">
        <v>38</v>
      </c>
      <c r="B18" s="40" t="s">
        <v>39</v>
      </c>
      <c r="C18" s="35"/>
      <c r="D18" s="36">
        <f>'[1]CMSA - ANRE'!$Q$288</f>
        <v>22741.215390833331</v>
      </c>
      <c r="E18" s="37">
        <v>784.29843413689161</v>
      </c>
      <c r="F18" s="37"/>
      <c r="G18" s="37">
        <v>326.02152019227748</v>
      </c>
      <c r="H18" s="37" t="str">
        <f t="shared" si="9"/>
        <v xml:space="preserve"> </v>
      </c>
      <c r="I18" s="37">
        <f t="shared" si="1"/>
        <v>3458.4726250485619</v>
      </c>
      <c r="J18" s="37" t="str">
        <f t="shared" si="10"/>
        <v xml:space="preserve"> </v>
      </c>
      <c r="K18" s="37">
        <f t="shared" si="3"/>
        <v>1365.5003985105532</v>
      </c>
      <c r="L18" s="37" t="str">
        <f t="shared" si="4"/>
        <v xml:space="preserve"> </v>
      </c>
      <c r="M18" s="39">
        <f t="shared" si="5"/>
        <v>28675.51</v>
      </c>
      <c r="N18" s="36">
        <f>'[1]CMSA - ANRE'!$Q$294</f>
        <v>519.96</v>
      </c>
      <c r="O18" s="37">
        <v>7.50312</v>
      </c>
      <c r="P18" s="37">
        <v>2.3226383136094677</v>
      </c>
      <c r="Q18" s="37">
        <f t="shared" si="6"/>
        <v>76.818934955473367</v>
      </c>
      <c r="R18" s="37">
        <f t="shared" si="7"/>
        <v>30.330234663454146</v>
      </c>
      <c r="S18" s="39">
        <f t="shared" si="8"/>
        <v>636.92999999999995</v>
      </c>
    </row>
    <row r="19" spans="1:19" ht="25.5" x14ac:dyDescent="0.25">
      <c r="A19" s="33" t="s">
        <v>40</v>
      </c>
      <c r="B19" s="40" t="s">
        <v>41</v>
      </c>
      <c r="C19" s="35"/>
      <c r="D19" s="36">
        <f>'[1]CMSA - ANRE'!$R$288</f>
        <v>33098.103896666667</v>
      </c>
      <c r="E19" s="37">
        <v>967.07747580355829</v>
      </c>
      <c r="F19" s="37"/>
      <c r="G19" s="37">
        <v>364.12698784701121</v>
      </c>
      <c r="H19" s="37" t="str">
        <f t="shared" si="9"/>
        <v xml:space="preserve"> </v>
      </c>
      <c r="I19" s="37">
        <f t="shared" si="1"/>
        <v>4992.249712245999</v>
      </c>
      <c r="J19" s="37" t="str">
        <f t="shared" si="10"/>
        <v xml:space="preserve"> </v>
      </c>
      <c r="K19" s="37">
        <f t="shared" si="3"/>
        <v>1971.0779036281617</v>
      </c>
      <c r="L19" s="37" t="str">
        <f t="shared" si="4"/>
        <v xml:space="preserve"> </v>
      </c>
      <c r="M19" s="39">
        <f t="shared" si="5"/>
        <v>41392.639999999999</v>
      </c>
      <c r="N19" s="36">
        <f>'[1]CMSA - ANRE'!$R$294</f>
        <v>812.61699999999996</v>
      </c>
      <c r="O19" s="37">
        <v>7.50312</v>
      </c>
      <c r="P19" s="37">
        <v>2.3226383136094677</v>
      </c>
      <c r="Q19" s="37">
        <f t="shared" si="6"/>
        <v>119.25419995547335</v>
      </c>
      <c r="R19" s="37">
        <f t="shared" si="7"/>
        <v>47.084847913454141</v>
      </c>
      <c r="S19" s="39">
        <f t="shared" si="8"/>
        <v>988.78</v>
      </c>
    </row>
    <row r="20" spans="1:19" ht="25.5" x14ac:dyDescent="0.25">
      <c r="A20" s="33" t="s">
        <v>42</v>
      </c>
      <c r="B20" s="40" t="s">
        <v>43</v>
      </c>
      <c r="C20" s="35"/>
      <c r="D20" s="36">
        <f>'[1]CMSA - ANRE'!$S$288</f>
        <v>54111.746129999992</v>
      </c>
      <c r="E20" s="37">
        <v>1101.4738299702249</v>
      </c>
      <c r="F20" s="37"/>
      <c r="G20" s="37">
        <v>399.04550482787289</v>
      </c>
      <c r="H20" s="37" t="str">
        <f t="shared" si="9"/>
        <v xml:space="preserve"> </v>
      </c>
      <c r="I20" s="37">
        <f t="shared" si="1"/>
        <v>8063.7784923957224</v>
      </c>
      <c r="J20" s="37" t="str">
        <f t="shared" si="10"/>
        <v xml:space="preserve"> </v>
      </c>
      <c r="K20" s="37">
        <f t="shared" si="3"/>
        <v>3183.8021978596908</v>
      </c>
      <c r="L20" s="37" t="str">
        <f t="shared" si="4"/>
        <v xml:space="preserve"> </v>
      </c>
      <c r="M20" s="39">
        <f t="shared" si="5"/>
        <v>66859.850000000006</v>
      </c>
      <c r="N20" s="36">
        <f>'[1]CMSA - ANRE'!$S$294</f>
        <v>1046.1579999999999</v>
      </c>
      <c r="O20" s="37">
        <v>7.50312</v>
      </c>
      <c r="P20" s="37">
        <v>2.3226383136094677</v>
      </c>
      <c r="Q20" s="37">
        <f t="shared" si="6"/>
        <v>153.11764495547337</v>
      </c>
      <c r="R20" s="37">
        <f t="shared" si="7"/>
        <v>60.455070163454153</v>
      </c>
      <c r="S20" s="39">
        <f t="shared" si="8"/>
        <v>1269.56</v>
      </c>
    </row>
    <row r="21" spans="1:19" ht="25.5" x14ac:dyDescent="0.25">
      <c r="A21" s="33" t="s">
        <v>44</v>
      </c>
      <c r="B21" s="40" t="s">
        <v>45</v>
      </c>
      <c r="C21" s="35"/>
      <c r="D21" s="36">
        <f>'[1]CMSA - ANRE'!$T$288</f>
        <v>74243.882096666668</v>
      </c>
      <c r="E21" s="37">
        <v>1168.6720070535582</v>
      </c>
      <c r="F21" s="37"/>
      <c r="G21" s="37">
        <v>413.34728456483663</v>
      </c>
      <c r="H21" s="37" t="str">
        <f t="shared" si="9"/>
        <v xml:space="preserve"> </v>
      </c>
      <c r="I21" s="37">
        <f t="shared" si="1"/>
        <v>10994.755701301332</v>
      </c>
      <c r="J21" s="37" t="str">
        <f t="shared" si="10"/>
        <v xml:space="preserve"> </v>
      </c>
      <c r="K21" s="37">
        <f t="shared" si="3"/>
        <v>4341.0328544793192</v>
      </c>
      <c r="L21" s="37" t="str">
        <f t="shared" si="4"/>
        <v xml:space="preserve"> </v>
      </c>
      <c r="M21" s="39">
        <f t="shared" si="5"/>
        <v>91161.69</v>
      </c>
      <c r="N21" s="36">
        <f>'[1]CMSA - ANRE'!$T$294</f>
        <v>1185.3699999999999</v>
      </c>
      <c r="O21" s="37">
        <v>7.50312</v>
      </c>
      <c r="P21" s="37">
        <v>2.3226383136094677</v>
      </c>
      <c r="Q21" s="37">
        <f t="shared" si="6"/>
        <v>173.30338495547338</v>
      </c>
      <c r="R21" s="37">
        <f t="shared" si="7"/>
        <v>68.424957163454152</v>
      </c>
      <c r="S21" s="39">
        <f t="shared" si="8"/>
        <v>1436.92</v>
      </c>
    </row>
    <row r="22" spans="1:19" ht="38.25" x14ac:dyDescent="0.25">
      <c r="A22" s="33" t="s">
        <v>46</v>
      </c>
      <c r="B22" s="40" t="s">
        <v>47</v>
      </c>
      <c r="C22" s="35">
        <f>'[1]CMSA - ANRE'!U288</f>
        <v>446.7166325</v>
      </c>
      <c r="D22" s="36">
        <f>'[1]CMSA - ANRE'!$U$288</f>
        <v>446.7166325</v>
      </c>
      <c r="E22" s="37">
        <v>467.54566293897506</v>
      </c>
      <c r="F22" s="37">
        <f>[1]CPSA!U75</f>
        <v>213.0888014058138</v>
      </c>
      <c r="G22" s="37">
        <f>[1]CPSA!V75</f>
        <v>215.58462241173095</v>
      </c>
      <c r="H22" s="37">
        <f t="shared" si="9"/>
        <v>163.46590904249439</v>
      </c>
      <c r="I22" s="37">
        <f t="shared" si="1"/>
        <v>163.8278030883524</v>
      </c>
      <c r="J22" s="37">
        <f t="shared" si="10"/>
        <v>64.540850294364176</v>
      </c>
      <c r="K22" s="37">
        <f t="shared" si="3"/>
        <v>64.68373604695293</v>
      </c>
      <c r="L22" s="37">
        <f t="shared" si="4"/>
        <v>1355.36</v>
      </c>
      <c r="M22" s="39">
        <f t="shared" si="5"/>
        <v>1358.36</v>
      </c>
      <c r="N22" s="36">
        <f>'[1]CMSA - ANRE'!$U$294</f>
        <v>9.92</v>
      </c>
      <c r="O22" s="37">
        <v>7.50312</v>
      </c>
      <c r="P22" s="37">
        <f>[1]CPSA!V84</f>
        <v>2.3226383136094677</v>
      </c>
      <c r="Q22" s="37">
        <f t="shared" si="6"/>
        <v>2.8631349554733725</v>
      </c>
      <c r="R22" s="37">
        <f t="shared" si="7"/>
        <v>1.1304446634541421</v>
      </c>
      <c r="S22" s="39">
        <f t="shared" si="8"/>
        <v>23.74</v>
      </c>
    </row>
    <row r="23" spans="1:19" ht="38.25" x14ac:dyDescent="0.25">
      <c r="A23" s="33" t="s">
        <v>48</v>
      </c>
      <c r="B23" s="40" t="s">
        <v>49</v>
      </c>
      <c r="C23" s="35">
        <f>'[1]CMSA - ANRE'!V288</f>
        <v>435.88663250000002</v>
      </c>
      <c r="D23" s="36">
        <f>'[1]CMSA - ANRE'!$V$288</f>
        <v>435.88663250000002</v>
      </c>
      <c r="E23" s="37">
        <v>467.54566293897506</v>
      </c>
      <c r="F23" s="37">
        <f>[1]CPSA!W75</f>
        <v>213.0888014058138</v>
      </c>
      <c r="G23" s="37">
        <f>[1]CPSA!X75</f>
        <v>215.58462241173095</v>
      </c>
      <c r="H23" s="37">
        <f t="shared" si="9"/>
        <v>161.89555904249437</v>
      </c>
      <c r="I23" s="37">
        <f t="shared" si="1"/>
        <v>162.25745308835235</v>
      </c>
      <c r="J23" s="37">
        <f t="shared" si="10"/>
        <v>63.920832794364166</v>
      </c>
      <c r="K23" s="37">
        <f t="shared" si="3"/>
        <v>64.063718546952927</v>
      </c>
      <c r="L23" s="37">
        <f t="shared" si="4"/>
        <v>1342.34</v>
      </c>
      <c r="M23" s="39">
        <f t="shared" si="5"/>
        <v>1345.34</v>
      </c>
      <c r="N23" s="36">
        <f>'[1]CMSA - ANRE'!$V$294</f>
        <v>9.92</v>
      </c>
      <c r="O23" s="37">
        <v>7.50312</v>
      </c>
      <c r="P23" s="37">
        <f>[1]CPSA!X84</f>
        <v>2.3226383136094677</v>
      </c>
      <c r="Q23" s="37">
        <f t="shared" si="6"/>
        <v>2.8631349554733725</v>
      </c>
      <c r="R23" s="37">
        <f t="shared" si="7"/>
        <v>1.1304446634541421</v>
      </c>
      <c r="S23" s="39">
        <f t="shared" si="8"/>
        <v>23.74</v>
      </c>
    </row>
    <row r="24" spans="1:19" ht="38.25" x14ac:dyDescent="0.25">
      <c r="A24" s="33" t="s">
        <v>50</v>
      </c>
      <c r="B24" s="40" t="s">
        <v>51</v>
      </c>
      <c r="C24" s="35">
        <f>'[1]CMSA - ANRE'!W288</f>
        <v>443.4066325</v>
      </c>
      <c r="D24" s="36">
        <f>'[1]CMSA - ANRE'!$W$288</f>
        <v>443.4066325</v>
      </c>
      <c r="E24" s="37">
        <v>467.54566293897506</v>
      </c>
      <c r="F24" s="37">
        <f>[1]CPSA!Y75</f>
        <v>213.0888014058138</v>
      </c>
      <c r="G24" s="37">
        <f>[1]CPSA!Z75</f>
        <v>215.58462241173095</v>
      </c>
      <c r="H24" s="37">
        <f t="shared" si="9"/>
        <v>162.98595904249439</v>
      </c>
      <c r="I24" s="37">
        <f t="shared" si="1"/>
        <v>163.34785308835237</v>
      </c>
      <c r="J24" s="37">
        <f t="shared" si="10"/>
        <v>64.351352794364161</v>
      </c>
      <c r="K24" s="37">
        <f t="shared" si="3"/>
        <v>64.494238546952928</v>
      </c>
      <c r="L24" s="37">
        <f t="shared" si="4"/>
        <v>1351.38</v>
      </c>
      <c r="M24" s="39">
        <f t="shared" si="5"/>
        <v>1354.38</v>
      </c>
      <c r="N24" s="36">
        <f>'[1]CMSA - ANRE'!$W$294</f>
        <v>9.92</v>
      </c>
      <c r="O24" s="37">
        <v>7.50312</v>
      </c>
      <c r="P24" s="37">
        <f>[1]CPSA!Z84</f>
        <v>2.3226383136094677</v>
      </c>
      <c r="Q24" s="37">
        <f t="shared" si="6"/>
        <v>2.8631349554733725</v>
      </c>
      <c r="R24" s="37">
        <f t="shared" si="7"/>
        <v>1.1304446634541421</v>
      </c>
      <c r="S24" s="39">
        <f t="shared" si="8"/>
        <v>23.74</v>
      </c>
    </row>
    <row r="25" spans="1:19" ht="38.25" x14ac:dyDescent="0.25">
      <c r="A25" s="33" t="s">
        <v>52</v>
      </c>
      <c r="B25" s="40" t="s">
        <v>53</v>
      </c>
      <c r="C25" s="35">
        <f>'[1]CMSA - ANRE'!X288</f>
        <v>448.36663249999998</v>
      </c>
      <c r="D25" s="36">
        <f>'[1]CMSA - ANRE'!$X$288</f>
        <v>448.36663249999998</v>
      </c>
      <c r="E25" s="37">
        <v>467.54566293897506</v>
      </c>
      <c r="F25" s="37">
        <f>[1]CPSA!AA75</f>
        <v>213.0888014058138</v>
      </c>
      <c r="G25" s="37">
        <f>[1]CPSA!AB75</f>
        <v>215.58462241173095</v>
      </c>
      <c r="H25" s="37">
        <f t="shared" si="9"/>
        <v>163.70515904249436</v>
      </c>
      <c r="I25" s="37">
        <f t="shared" si="1"/>
        <v>164.06705308835234</v>
      </c>
      <c r="J25" s="37">
        <f t="shared" si="10"/>
        <v>64.635312794364154</v>
      </c>
      <c r="K25" s="37">
        <f t="shared" si="3"/>
        <v>64.778198546952908</v>
      </c>
      <c r="L25" s="37">
        <f t="shared" si="4"/>
        <v>1357.34</v>
      </c>
      <c r="M25" s="39">
        <f t="shared" si="5"/>
        <v>1360.34</v>
      </c>
      <c r="N25" s="36">
        <f>'[1]CMSA - ANRE'!$X$294</f>
        <v>9.92</v>
      </c>
      <c r="O25" s="37">
        <v>7.50312</v>
      </c>
      <c r="P25" s="37">
        <f>[1]CPSA!AB84</f>
        <v>2.3226383136094677</v>
      </c>
      <c r="Q25" s="37">
        <f t="shared" si="6"/>
        <v>2.8631349554733725</v>
      </c>
      <c r="R25" s="37">
        <f t="shared" si="7"/>
        <v>1.1304446634541421</v>
      </c>
      <c r="S25" s="39">
        <f t="shared" si="8"/>
        <v>23.74</v>
      </c>
    </row>
    <row r="26" spans="1:19" ht="38.25" x14ac:dyDescent="0.25">
      <c r="A26" s="33" t="s">
        <v>54</v>
      </c>
      <c r="B26" s="40" t="s">
        <v>55</v>
      </c>
      <c r="C26" s="35">
        <f>'[1]CMSA - ANRE'!Y288</f>
        <v>454.30663249999998</v>
      </c>
      <c r="D26" s="36">
        <f>'[1]CMSA - ANRE'!$Y$288</f>
        <v>454.30663249999998</v>
      </c>
      <c r="E26" s="37">
        <v>467.54566293897506</v>
      </c>
      <c r="F26" s="37">
        <f>[1]CPSA!AC75</f>
        <v>213.0888014058138</v>
      </c>
      <c r="G26" s="37">
        <f>[1]CPSA!AD75</f>
        <v>215.58462241173095</v>
      </c>
      <c r="H26" s="37">
        <f t="shared" si="9"/>
        <v>164.56645904249436</v>
      </c>
      <c r="I26" s="37">
        <f t="shared" si="1"/>
        <v>164.92835308835234</v>
      </c>
      <c r="J26" s="37">
        <f t="shared" si="10"/>
        <v>64.975377794364164</v>
      </c>
      <c r="K26" s="37">
        <f t="shared" si="3"/>
        <v>65.118263546952917</v>
      </c>
      <c r="L26" s="37">
        <f t="shared" si="4"/>
        <v>1364.48</v>
      </c>
      <c r="M26" s="39">
        <f t="shared" si="5"/>
        <v>1367.48</v>
      </c>
      <c r="N26" s="36">
        <f>'[1]CMSA - ANRE'!$Y$294</f>
        <v>9.92</v>
      </c>
      <c r="O26" s="37">
        <v>7.50312</v>
      </c>
      <c r="P26" s="37">
        <f>[1]CPSA!AD84</f>
        <v>2.3226383136094677</v>
      </c>
      <c r="Q26" s="37">
        <f t="shared" si="6"/>
        <v>2.8631349554733725</v>
      </c>
      <c r="R26" s="37">
        <f t="shared" si="7"/>
        <v>1.1304446634541421</v>
      </c>
      <c r="S26" s="39">
        <f t="shared" si="8"/>
        <v>23.74</v>
      </c>
    </row>
    <row r="27" spans="1:19" ht="38.25" x14ac:dyDescent="0.25">
      <c r="A27" s="33" t="s">
        <v>56</v>
      </c>
      <c r="B27" s="40" t="s">
        <v>57</v>
      </c>
      <c r="C27" s="35">
        <f>'[1]CMSA - ANRE'!Z288</f>
        <v>467.51663250000001</v>
      </c>
      <c r="D27" s="36">
        <f>'[1]CMSA - ANRE'!$Z$288</f>
        <v>467.51663250000001</v>
      </c>
      <c r="E27" s="37">
        <v>467.54566293897506</v>
      </c>
      <c r="F27" s="37">
        <f>[1]CPSA!AE75</f>
        <v>213.0888014058138</v>
      </c>
      <c r="G27" s="37">
        <f>[1]CPSA!AF75</f>
        <v>215.58462241173095</v>
      </c>
      <c r="H27" s="37">
        <f t="shared" si="9"/>
        <v>166.48190904249435</v>
      </c>
      <c r="I27" s="37">
        <f t="shared" si="1"/>
        <v>166.84380308835233</v>
      </c>
      <c r="J27" s="37">
        <f t="shared" si="10"/>
        <v>65.731650294364158</v>
      </c>
      <c r="K27" s="37">
        <f t="shared" si="3"/>
        <v>65.874536046952912</v>
      </c>
      <c r="L27" s="37">
        <f t="shared" si="4"/>
        <v>1380.36</v>
      </c>
      <c r="M27" s="39">
        <f t="shared" si="5"/>
        <v>1383.37</v>
      </c>
      <c r="N27" s="36">
        <f>'[1]CMSA - ANRE'!$Z$294</f>
        <v>9.92</v>
      </c>
      <c r="O27" s="37">
        <v>7.50312</v>
      </c>
      <c r="P27" s="37">
        <f>[1]CPSA!AF84</f>
        <v>2.3226383136094677</v>
      </c>
      <c r="Q27" s="37">
        <f t="shared" si="6"/>
        <v>2.8631349554733725</v>
      </c>
      <c r="R27" s="37">
        <f t="shared" si="7"/>
        <v>1.1304446634541421</v>
      </c>
      <c r="S27" s="39">
        <f t="shared" si="8"/>
        <v>23.74</v>
      </c>
    </row>
    <row r="28" spans="1:19" ht="38.25" x14ac:dyDescent="0.25">
      <c r="A28" s="33" t="s">
        <v>58</v>
      </c>
      <c r="B28" s="40" t="s">
        <v>59</v>
      </c>
      <c r="C28" s="35">
        <f>'[1]CMSA - ANRE'!AA288</f>
        <v>475.69663249999996</v>
      </c>
      <c r="D28" s="36">
        <f>'[1]CMSA - ANRE'!$AA$288</f>
        <v>475.69663249999996</v>
      </c>
      <c r="E28" s="37">
        <v>467.54566293897506</v>
      </c>
      <c r="F28" s="37">
        <f>[1]CPSA!AG75</f>
        <v>213.0888014058138</v>
      </c>
      <c r="G28" s="37">
        <f>[1]CPSA!AH75</f>
        <v>215.58462241173095</v>
      </c>
      <c r="H28" s="37">
        <f t="shared" si="9"/>
        <v>167.66800904249436</v>
      </c>
      <c r="I28" s="37">
        <f t="shared" si="1"/>
        <v>168.02990308835234</v>
      </c>
      <c r="J28" s="37">
        <f t="shared" si="10"/>
        <v>66.199955294364159</v>
      </c>
      <c r="K28" s="37">
        <f t="shared" si="3"/>
        <v>66.342841046952913</v>
      </c>
      <c r="L28" s="37">
        <f t="shared" si="4"/>
        <v>1390.2</v>
      </c>
      <c r="M28" s="39">
        <f t="shared" si="5"/>
        <v>1393.2</v>
      </c>
      <c r="N28" s="36">
        <f>'[1]CMSA - ANRE'!$AA$294</f>
        <v>9.92</v>
      </c>
      <c r="O28" s="37">
        <v>7.50312</v>
      </c>
      <c r="P28" s="37">
        <f>[1]CPSA!AH84</f>
        <v>2.3226383136094677</v>
      </c>
      <c r="Q28" s="37">
        <f t="shared" si="6"/>
        <v>2.8631349554733725</v>
      </c>
      <c r="R28" s="37">
        <f t="shared" si="7"/>
        <v>1.1304446634541421</v>
      </c>
      <c r="S28" s="39">
        <f t="shared" si="8"/>
        <v>23.74</v>
      </c>
    </row>
    <row r="29" spans="1:19" ht="38.25" x14ac:dyDescent="0.25">
      <c r="A29" s="33" t="s">
        <v>60</v>
      </c>
      <c r="B29" s="40" t="s">
        <v>61</v>
      </c>
      <c r="C29" s="35">
        <f>'[1]CMSA - ANRE'!AB288</f>
        <v>481.35663249999993</v>
      </c>
      <c r="D29" s="36">
        <f>'[1]CMSA - ANRE'!$AB$288</f>
        <v>481.35663249999993</v>
      </c>
      <c r="E29" s="37">
        <v>467.54566293897506</v>
      </c>
      <c r="F29" s="37">
        <f>[1]CPSA!AI75</f>
        <v>219.37827034072507</v>
      </c>
      <c r="G29" s="37">
        <f>[1]CPSA!AJ75</f>
        <v>221.87409134664219</v>
      </c>
      <c r="H29" s="37">
        <f t="shared" si="9"/>
        <v>169.40068203805649</v>
      </c>
      <c r="I29" s="37">
        <f t="shared" si="1"/>
        <v>169.7625760839145</v>
      </c>
      <c r="J29" s="37">
        <f t="shared" si="10"/>
        <v>66.88406239088782</v>
      </c>
      <c r="K29" s="37">
        <f t="shared" si="3"/>
        <v>67.026948143476588</v>
      </c>
      <c r="L29" s="37">
        <f t="shared" si="4"/>
        <v>1404.57</v>
      </c>
      <c r="M29" s="39">
        <f t="shared" si="5"/>
        <v>1407.57</v>
      </c>
      <c r="N29" s="36">
        <f>'[1]CMSA - ANRE'!$AB$294</f>
        <v>9.92</v>
      </c>
      <c r="O29" s="37">
        <v>7.50312</v>
      </c>
      <c r="P29" s="37">
        <f>[1]CPSA!AJ84</f>
        <v>2.3226383136094677</v>
      </c>
      <c r="Q29" s="37">
        <f t="shared" si="6"/>
        <v>2.8631349554733725</v>
      </c>
      <c r="R29" s="37">
        <f t="shared" si="7"/>
        <v>1.1304446634541421</v>
      </c>
      <c r="S29" s="39">
        <f t="shared" si="8"/>
        <v>23.74</v>
      </c>
    </row>
    <row r="30" spans="1:19" ht="38.25" x14ac:dyDescent="0.25">
      <c r="A30" s="33" t="s">
        <v>62</v>
      </c>
      <c r="B30" s="40" t="s">
        <v>63</v>
      </c>
      <c r="C30" s="35">
        <f>'[1]CMSA - ANRE'!AC288</f>
        <v>550.88663250000002</v>
      </c>
      <c r="D30" s="36">
        <f>'[1]CMSA - ANRE'!$AC$288</f>
        <v>550.88663250000002</v>
      </c>
      <c r="E30" s="37">
        <v>467.54566293897506</v>
      </c>
      <c r="F30" s="37">
        <f>[1]CPSA!AK75</f>
        <v>226.71598409812148</v>
      </c>
      <c r="G30" s="37">
        <f>[1]CPSA!AL75</f>
        <v>229.21180510403869</v>
      </c>
      <c r="H30" s="37">
        <f t="shared" si="9"/>
        <v>180.54650053287901</v>
      </c>
      <c r="I30" s="37">
        <f t="shared" si="1"/>
        <v>180.90839457873699</v>
      </c>
      <c r="J30" s="37">
        <f t="shared" si="10"/>
        <v>71.284739003498785</v>
      </c>
      <c r="K30" s="37">
        <f t="shared" si="3"/>
        <v>71.427624756087539</v>
      </c>
      <c r="L30" s="37">
        <f t="shared" si="4"/>
        <v>1496.98</v>
      </c>
      <c r="M30" s="39">
        <f t="shared" si="5"/>
        <v>1499.98</v>
      </c>
      <c r="N30" s="36">
        <f>'[1]CMSA - ANRE'!$AC$294</f>
        <v>9.92</v>
      </c>
      <c r="O30" s="37">
        <v>7.50312</v>
      </c>
      <c r="P30" s="37">
        <f>[1]CPSA!AL84</f>
        <v>2.3226383136094677</v>
      </c>
      <c r="Q30" s="37">
        <f t="shared" si="6"/>
        <v>2.8631349554733725</v>
      </c>
      <c r="R30" s="37">
        <f t="shared" si="7"/>
        <v>1.1304446634541421</v>
      </c>
      <c r="S30" s="39">
        <f t="shared" si="8"/>
        <v>23.74</v>
      </c>
    </row>
    <row r="31" spans="1:19" ht="38.25" x14ac:dyDescent="0.25">
      <c r="A31" s="33" t="s">
        <v>64</v>
      </c>
      <c r="B31" s="40" t="s">
        <v>65</v>
      </c>
      <c r="C31" s="35">
        <f>'[1]CMSA - ANRE'!AD288</f>
        <v>564.21663249999995</v>
      </c>
      <c r="D31" s="36">
        <f>'[1]CMSA - ANRE'!$AD$288</f>
        <v>564.21663249999995</v>
      </c>
      <c r="E31" s="37">
        <v>467.54566293897506</v>
      </c>
      <c r="F31" s="37">
        <f>[1]CPSA!AM75</f>
        <v>234.05369785551795</v>
      </c>
      <c r="G31" s="37">
        <f>[1]CPSA!AN75</f>
        <v>236.54951886143508</v>
      </c>
      <c r="H31" s="37">
        <f t="shared" si="9"/>
        <v>183.54331902770144</v>
      </c>
      <c r="I31" s="37">
        <f t="shared" si="1"/>
        <v>183.90521307355942</v>
      </c>
      <c r="J31" s="37">
        <f t="shared" si="10"/>
        <v>72.467965616109709</v>
      </c>
      <c r="K31" s="37">
        <f t="shared" si="3"/>
        <v>72.610851368698476</v>
      </c>
      <c r="L31" s="37">
        <f t="shared" si="4"/>
        <v>1521.83</v>
      </c>
      <c r="M31" s="39">
        <f t="shared" si="5"/>
        <v>1524.83</v>
      </c>
      <c r="N31" s="36">
        <f>'[1]CMSA - ANRE'!$AD$294</f>
        <v>9.92</v>
      </c>
      <c r="O31" s="37">
        <v>7.50312</v>
      </c>
      <c r="P31" s="37">
        <f>[1]CPSA!AN84</f>
        <v>2.3226383136094677</v>
      </c>
      <c r="Q31" s="37">
        <f t="shared" si="6"/>
        <v>2.8631349554733725</v>
      </c>
      <c r="R31" s="37">
        <f t="shared" si="7"/>
        <v>1.1304446634541421</v>
      </c>
      <c r="S31" s="39">
        <f t="shared" si="8"/>
        <v>23.74</v>
      </c>
    </row>
    <row r="32" spans="1:19" ht="38.25" x14ac:dyDescent="0.25">
      <c r="A32" s="33" t="s">
        <v>66</v>
      </c>
      <c r="B32" s="40" t="s">
        <v>67</v>
      </c>
      <c r="C32" s="35">
        <f>'[1]CMSA - ANRE'!AE288</f>
        <v>631.83663249999995</v>
      </c>
      <c r="D32" s="36">
        <f>'[1]CMSA - ANRE'!$AE$288</f>
        <v>631.83663249999995</v>
      </c>
      <c r="E32" s="37">
        <v>467.54566293897506</v>
      </c>
      <c r="F32" s="37">
        <f>[1]CPSA!AO75</f>
        <v>234.05369785551795</v>
      </c>
      <c r="G32" s="37">
        <f>[1]CPSA!AP75</f>
        <v>236.54951886143508</v>
      </c>
      <c r="H32" s="37">
        <f t="shared" si="9"/>
        <v>193.34821902770148</v>
      </c>
      <c r="I32" s="37">
        <f t="shared" si="1"/>
        <v>193.71011307355943</v>
      </c>
      <c r="J32" s="37">
        <f t="shared" si="10"/>
        <v>76.339210616109725</v>
      </c>
      <c r="K32" s="37">
        <f t="shared" si="3"/>
        <v>76.482096368698464</v>
      </c>
      <c r="L32" s="37">
        <f t="shared" si="4"/>
        <v>1603.12</v>
      </c>
      <c r="M32" s="39">
        <f t="shared" si="5"/>
        <v>1606.12</v>
      </c>
      <c r="N32" s="36">
        <f>'[1]CMSA - ANRE'!$AE$294</f>
        <v>9.92</v>
      </c>
      <c r="O32" s="37">
        <v>7.50312</v>
      </c>
      <c r="P32" s="37">
        <f>[1]CPSA!AP84</f>
        <v>2.3226383136094677</v>
      </c>
      <c r="Q32" s="37">
        <f t="shared" si="6"/>
        <v>2.8631349554733725</v>
      </c>
      <c r="R32" s="37">
        <f t="shared" si="7"/>
        <v>1.1304446634541421</v>
      </c>
      <c r="S32" s="39">
        <f t="shared" si="8"/>
        <v>23.74</v>
      </c>
    </row>
    <row r="33" spans="1:19" ht="38.25" x14ac:dyDescent="0.25">
      <c r="A33" s="33" t="s">
        <v>68</v>
      </c>
      <c r="B33" s="40" t="s">
        <v>69</v>
      </c>
      <c r="C33" s="35">
        <f>'[1]CMSA - ANRE'!AF288</f>
        <v>863.38663250000002</v>
      </c>
      <c r="D33" s="36">
        <f>'[1]CMSA - ANRE'!$AF$288</f>
        <v>863.38663250000002</v>
      </c>
      <c r="E33" s="37">
        <v>467.54566293897506</v>
      </c>
      <c r="F33" s="37">
        <f>[1]CPSA!AQ75</f>
        <v>234.05369785551795</v>
      </c>
      <c r="G33" s="37">
        <f>[1]CPSA!AR75</f>
        <v>236.54951886143508</v>
      </c>
      <c r="H33" s="37">
        <f t="shared" si="9"/>
        <v>226.92296902770144</v>
      </c>
      <c r="I33" s="37">
        <f t="shared" si="1"/>
        <v>227.28486307355942</v>
      </c>
      <c r="J33" s="37">
        <f t="shared" si="10"/>
        <v>89.595448116109708</v>
      </c>
      <c r="K33" s="37">
        <f t="shared" si="3"/>
        <v>89.738333868698476</v>
      </c>
      <c r="L33" s="37">
        <f t="shared" si="4"/>
        <v>1881.5</v>
      </c>
      <c r="M33" s="39">
        <f t="shared" si="5"/>
        <v>1884.51</v>
      </c>
      <c r="N33" s="36">
        <f>'[1]CMSA - ANRE'!$AF$294</f>
        <v>9.92</v>
      </c>
      <c r="O33" s="37">
        <v>7.50312</v>
      </c>
      <c r="P33" s="37">
        <f>[1]CPSA!AR84</f>
        <v>2.3226383136094677</v>
      </c>
      <c r="Q33" s="37">
        <f t="shared" si="6"/>
        <v>2.8631349554733725</v>
      </c>
      <c r="R33" s="37">
        <f t="shared" si="7"/>
        <v>1.1304446634541421</v>
      </c>
      <c r="S33" s="39">
        <f t="shared" si="8"/>
        <v>23.74</v>
      </c>
    </row>
    <row r="34" spans="1:19" ht="38.25" x14ac:dyDescent="0.25">
      <c r="A34" s="33" t="s">
        <v>70</v>
      </c>
      <c r="B34" s="40" t="s">
        <v>71</v>
      </c>
      <c r="C34" s="35">
        <f>'[1]CMSA - ANRE'!AG288</f>
        <v>1158.3866325000001</v>
      </c>
      <c r="D34" s="36">
        <f>'[1]CMSA - ANRE'!$AG$288</f>
        <v>1158.3866325000001</v>
      </c>
      <c r="E34" s="37">
        <v>467.54566293897506</v>
      </c>
      <c r="F34" s="37">
        <f>[1]CPSA!AS75</f>
        <v>234.05369785551795</v>
      </c>
      <c r="G34" s="37">
        <f>[1]CPSA!AT75</f>
        <v>236.54951886143508</v>
      </c>
      <c r="H34" s="37">
        <f t="shared" si="9"/>
        <v>269.6979690277015</v>
      </c>
      <c r="I34" s="37">
        <f t="shared" si="1"/>
        <v>270.05986307355948</v>
      </c>
      <c r="J34" s="37">
        <f t="shared" si="10"/>
        <v>106.48419811610975</v>
      </c>
      <c r="K34" s="37">
        <f t="shared" si="3"/>
        <v>106.62708386869849</v>
      </c>
      <c r="L34" s="37">
        <f t="shared" si="4"/>
        <v>2236.17</v>
      </c>
      <c r="M34" s="39">
        <f t="shared" si="5"/>
        <v>2239.17</v>
      </c>
      <c r="N34" s="36">
        <f>'[1]CMSA - ANRE'!$AG$294</f>
        <v>9.92</v>
      </c>
      <c r="O34" s="37">
        <v>7.50312</v>
      </c>
      <c r="P34" s="37">
        <f>[1]CPSA!AT84</f>
        <v>2.3226383136094677</v>
      </c>
      <c r="Q34" s="37">
        <f t="shared" si="6"/>
        <v>2.8631349554733725</v>
      </c>
      <c r="R34" s="37">
        <f t="shared" si="7"/>
        <v>1.1304446634541421</v>
      </c>
      <c r="S34" s="39">
        <f t="shared" si="8"/>
        <v>23.74</v>
      </c>
    </row>
    <row r="35" spans="1:19" ht="38.25" x14ac:dyDescent="0.25">
      <c r="A35" s="33" t="s">
        <v>72</v>
      </c>
      <c r="B35" s="40" t="s">
        <v>73</v>
      </c>
      <c r="C35" s="35">
        <f>'[1]CMSA - ANRE'!AH288</f>
        <v>1178.3866325000001</v>
      </c>
      <c r="D35" s="36">
        <f>'[1]CMSA - ANRE'!$AH$288</f>
        <v>1178.3866325000001</v>
      </c>
      <c r="E35" s="37">
        <v>467.54566293897506</v>
      </c>
      <c r="F35" s="37">
        <f>[1]CPSA!AU75</f>
        <v>234.05369785551795</v>
      </c>
      <c r="G35" s="37">
        <f>[1]CPSA!AV75</f>
        <v>236.54951886143508</v>
      </c>
      <c r="H35" s="37">
        <f t="shared" si="9"/>
        <v>272.59796902770148</v>
      </c>
      <c r="I35" s="37">
        <f t="shared" si="1"/>
        <v>272.95986307355946</v>
      </c>
      <c r="J35" s="37">
        <f t="shared" si="10"/>
        <v>107.62919811610973</v>
      </c>
      <c r="K35" s="37">
        <f t="shared" si="3"/>
        <v>107.77208386869847</v>
      </c>
      <c r="L35" s="37">
        <f t="shared" si="4"/>
        <v>2260.21</v>
      </c>
      <c r="M35" s="39">
        <f t="shared" si="5"/>
        <v>2263.21</v>
      </c>
      <c r="N35" s="36">
        <f>'[1]CMSA - ANRE'!$AH$294</f>
        <v>9.92</v>
      </c>
      <c r="O35" s="37">
        <v>7.50312</v>
      </c>
      <c r="P35" s="37">
        <f>[1]CPSA!AV84</f>
        <v>2.3226383136094677</v>
      </c>
      <c r="Q35" s="37">
        <f t="shared" si="6"/>
        <v>2.8631349554733725</v>
      </c>
      <c r="R35" s="37">
        <f t="shared" si="7"/>
        <v>1.1304446634541421</v>
      </c>
      <c r="S35" s="39">
        <f t="shared" si="8"/>
        <v>23.74</v>
      </c>
    </row>
    <row r="36" spans="1:19" ht="38.25" x14ac:dyDescent="0.25">
      <c r="A36" s="33" t="s">
        <v>74</v>
      </c>
      <c r="B36" s="40" t="s">
        <v>75</v>
      </c>
      <c r="C36" s="35">
        <f>'[1]CMSA - ANRE'!AI288</f>
        <v>1208.3866325000001</v>
      </c>
      <c r="D36" s="36">
        <f>'[1]CMSA - ANRE'!$AI$288</f>
        <v>1208.3866325000001</v>
      </c>
      <c r="E36" s="37">
        <v>467.54566293897506</v>
      </c>
      <c r="F36" s="37">
        <f>[1]CPSA!AW75</f>
        <v>234.05369785551795</v>
      </c>
      <c r="G36" s="37">
        <f>[1]CPSA!AX75</f>
        <v>236.54951886143508</v>
      </c>
      <c r="H36" s="37">
        <f t="shared" si="9"/>
        <v>276.9479690277015</v>
      </c>
      <c r="I36" s="37">
        <f t="shared" si="1"/>
        <v>277.30986307355948</v>
      </c>
      <c r="J36" s="37">
        <f t="shared" si="10"/>
        <v>109.34669811610975</v>
      </c>
      <c r="K36" s="37">
        <f t="shared" si="3"/>
        <v>109.4895838686985</v>
      </c>
      <c r="L36" s="37">
        <f t="shared" si="4"/>
        <v>2296.2800000000002</v>
      </c>
      <c r="M36" s="39">
        <f t="shared" si="5"/>
        <v>2299.2800000000002</v>
      </c>
      <c r="N36" s="36">
        <f>'[1]CMSA - ANRE'!$AI$294</f>
        <v>9.92</v>
      </c>
      <c r="O36" s="37">
        <v>7.50312</v>
      </c>
      <c r="P36" s="37">
        <f>[1]CPSA!AX84</f>
        <v>2.3226383136094677</v>
      </c>
      <c r="Q36" s="37">
        <f t="shared" si="6"/>
        <v>2.8631349554733725</v>
      </c>
      <c r="R36" s="37">
        <f t="shared" si="7"/>
        <v>1.1304446634541421</v>
      </c>
      <c r="S36" s="39">
        <f t="shared" si="8"/>
        <v>23.74</v>
      </c>
    </row>
    <row r="37" spans="1:19" ht="38.25" x14ac:dyDescent="0.25">
      <c r="A37" s="33" t="s">
        <v>76</v>
      </c>
      <c r="B37" s="40" t="s">
        <v>77</v>
      </c>
      <c r="C37" s="35">
        <f>'[1]CMSA - ANRE'!AJ288</f>
        <v>1239.2166325000001</v>
      </c>
      <c r="D37" s="36">
        <f>'[1]CMSA - ANRE'!$AJ$288</f>
        <v>1239.2166325000001</v>
      </c>
      <c r="E37" s="37">
        <v>467.54566293897506</v>
      </c>
      <c r="F37" s="37">
        <f>[1]CPSA!AY75</f>
        <v>234.05369785551795</v>
      </c>
      <c r="G37" s="37">
        <f>[1]CPSA!AZ75</f>
        <v>236.54951886143508</v>
      </c>
      <c r="H37" s="37">
        <f t="shared" si="9"/>
        <v>281.4183190277015</v>
      </c>
      <c r="I37" s="37">
        <f t="shared" si="1"/>
        <v>281.78021307355942</v>
      </c>
      <c r="J37" s="37">
        <f t="shared" si="10"/>
        <v>111.11171561610973</v>
      </c>
      <c r="K37" s="37">
        <f t="shared" si="3"/>
        <v>111.25460136869847</v>
      </c>
      <c r="L37" s="37">
        <f t="shared" si="4"/>
        <v>2333.35</v>
      </c>
      <c r="M37" s="39">
        <f t="shared" si="5"/>
        <v>2336.35</v>
      </c>
      <c r="N37" s="36">
        <f>'[1]CMSA - ANRE'!$AJ$294</f>
        <v>9.92</v>
      </c>
      <c r="O37" s="37">
        <v>7.50312</v>
      </c>
      <c r="P37" s="37">
        <f>[1]CPSA!AZ84</f>
        <v>2.3226383136094677</v>
      </c>
      <c r="Q37" s="37">
        <f t="shared" si="6"/>
        <v>2.8631349554733725</v>
      </c>
      <c r="R37" s="37">
        <f t="shared" si="7"/>
        <v>1.1304446634541421</v>
      </c>
      <c r="S37" s="39">
        <f t="shared" si="8"/>
        <v>23.74</v>
      </c>
    </row>
    <row r="38" spans="1:19" ht="38.25" x14ac:dyDescent="0.25">
      <c r="A38" s="33" t="s">
        <v>78</v>
      </c>
      <c r="B38" s="40" t="s">
        <v>79</v>
      </c>
      <c r="C38" s="35">
        <f>'[1]CMSA - ANRE'!AK288</f>
        <v>1408.3866324999999</v>
      </c>
      <c r="D38" s="36">
        <f>'[1]CMSA - ANRE'!$AK$288</f>
        <v>1408.3866324999999</v>
      </c>
      <c r="E38" s="37">
        <v>467.54566293897506</v>
      </c>
      <c r="F38" s="37">
        <f>[1]CPSA!BA75</f>
        <v>234.05369785551795</v>
      </c>
      <c r="G38" s="37">
        <f>[1]CPSA!BB75</f>
        <v>236.54951886143508</v>
      </c>
      <c r="H38" s="37">
        <f t="shared" si="9"/>
        <v>305.94796902770145</v>
      </c>
      <c r="I38" s="37">
        <f t="shared" si="1"/>
        <v>306.30986307355943</v>
      </c>
      <c r="J38" s="37">
        <f t="shared" si="10"/>
        <v>120.79669811610971</v>
      </c>
      <c r="K38" s="37">
        <f t="shared" si="3"/>
        <v>120.93958386869848</v>
      </c>
      <c r="L38" s="37">
        <f t="shared" si="4"/>
        <v>2536.73</v>
      </c>
      <c r="M38" s="39">
        <f t="shared" si="5"/>
        <v>2539.73</v>
      </c>
      <c r="N38" s="36">
        <f>'[1]CMSA - ANRE'!$AK$294</f>
        <v>9.92</v>
      </c>
      <c r="O38" s="37">
        <v>7.50312</v>
      </c>
      <c r="P38" s="37">
        <f>[1]CPSA!BB84</f>
        <v>2.3226383136094677</v>
      </c>
      <c r="Q38" s="37">
        <f t="shared" si="6"/>
        <v>2.8631349554733725</v>
      </c>
      <c r="R38" s="37">
        <f t="shared" si="7"/>
        <v>1.1304446634541421</v>
      </c>
      <c r="S38" s="39">
        <f t="shared" si="8"/>
        <v>23.74</v>
      </c>
    </row>
    <row r="39" spans="1:19" ht="38.25" x14ac:dyDescent="0.25">
      <c r="A39" s="33" t="s">
        <v>80</v>
      </c>
      <c r="B39" s="40" t="s">
        <v>81</v>
      </c>
      <c r="C39" s="35">
        <f>'[1]CMSA - ANRE'!AL288</f>
        <v>613.23663249999981</v>
      </c>
      <c r="D39" s="36">
        <f>'[1]CMSA - ANRE'!$AM$288</f>
        <v>613.23663249999981</v>
      </c>
      <c r="E39" s="37">
        <v>467.54566293897506</v>
      </c>
      <c r="F39" s="37">
        <f>[1]CPSA!BC75</f>
        <v>213.10358259374374</v>
      </c>
      <c r="G39" s="37">
        <f>[1]CPSA!BD75</f>
        <v>215.59940359966089</v>
      </c>
      <c r="H39" s="37">
        <f t="shared" si="9"/>
        <v>187.61345231474419</v>
      </c>
      <c r="I39" s="37">
        <f t="shared" si="1"/>
        <v>187.97534636060217</v>
      </c>
      <c r="J39" s="37">
        <f t="shared" si="10"/>
        <v>74.074966517373142</v>
      </c>
      <c r="K39" s="37">
        <f t="shared" si="3"/>
        <v>74.217852269961895</v>
      </c>
      <c r="L39" s="37">
        <f t="shared" si="4"/>
        <v>1555.57</v>
      </c>
      <c r="M39" s="39">
        <f t="shared" si="5"/>
        <v>1558.57</v>
      </c>
      <c r="N39" s="36">
        <f>'[1]CMSA - ANRE'!$AM$294</f>
        <v>11.63</v>
      </c>
      <c r="O39" s="37">
        <v>7.50312</v>
      </c>
      <c r="P39" s="37">
        <f>[1]CPSA!BD84</f>
        <v>2.3226383136094677</v>
      </c>
      <c r="Q39" s="37">
        <f t="shared" si="6"/>
        <v>3.1110849554733728</v>
      </c>
      <c r="R39" s="37">
        <f t="shared" si="7"/>
        <v>1.2283421634541423</v>
      </c>
      <c r="S39" s="39">
        <f t="shared" si="8"/>
        <v>25.8</v>
      </c>
    </row>
    <row r="40" spans="1:19" ht="38.25" x14ac:dyDescent="0.25">
      <c r="A40" s="33" t="s">
        <v>82</v>
      </c>
      <c r="B40" s="40" t="s">
        <v>83</v>
      </c>
      <c r="C40" s="35">
        <f>'[1]CMSA - ANRE'!AN288</f>
        <v>614.07363249999992</v>
      </c>
      <c r="D40" s="36">
        <f>'[1]CMSA - ANRE'!$AO$288</f>
        <v>614.07363249999992</v>
      </c>
      <c r="E40" s="37">
        <v>467.54566293897506</v>
      </c>
      <c r="F40" s="37">
        <f>[1]CPSA!BE75</f>
        <v>213.10358259374374</v>
      </c>
      <c r="G40" s="37">
        <f>[1]CPSA!BF75</f>
        <v>215.59940359966089</v>
      </c>
      <c r="H40" s="37">
        <f t="shared" si="9"/>
        <v>187.73481731474419</v>
      </c>
      <c r="I40" s="37">
        <f t="shared" si="1"/>
        <v>188.09671136060217</v>
      </c>
      <c r="J40" s="37">
        <f t="shared" si="10"/>
        <v>74.122884767373151</v>
      </c>
      <c r="K40" s="37">
        <f t="shared" si="3"/>
        <v>74.26577051996189</v>
      </c>
      <c r="L40" s="37">
        <f t="shared" si="4"/>
        <v>1556.58</v>
      </c>
      <c r="M40" s="39">
        <f t="shared" si="5"/>
        <v>1559.58</v>
      </c>
      <c r="N40" s="36">
        <f>'[1]CMSA - ANRE'!$AO$294</f>
        <v>11.63</v>
      </c>
      <c r="O40" s="37">
        <v>7.50312</v>
      </c>
      <c r="P40" s="37">
        <f>[1]CPSA!BF84</f>
        <v>2.3226383136094677</v>
      </c>
      <c r="Q40" s="37">
        <f t="shared" si="6"/>
        <v>3.1110849554733728</v>
      </c>
      <c r="R40" s="37">
        <f t="shared" si="7"/>
        <v>1.2283421634541423</v>
      </c>
      <c r="S40" s="39">
        <f t="shared" si="8"/>
        <v>25.8</v>
      </c>
    </row>
    <row r="41" spans="1:19" ht="38.25" x14ac:dyDescent="0.25">
      <c r="A41" s="33" t="s">
        <v>84</v>
      </c>
      <c r="B41" s="40" t="s">
        <v>85</v>
      </c>
      <c r="C41" s="35">
        <f>'[1]CMSA - ANRE'!AP288</f>
        <v>619.88663249999991</v>
      </c>
      <c r="D41" s="36">
        <f>'[1]CMSA - ANRE'!$AQ$288</f>
        <v>619.88663249999991</v>
      </c>
      <c r="E41" s="37">
        <v>467.54566293897506</v>
      </c>
      <c r="F41" s="37">
        <f>[1]CPSA!BG75</f>
        <v>213.10358259374374</v>
      </c>
      <c r="G41" s="37">
        <f>[1]CPSA!BH75</f>
        <v>215.59940359966089</v>
      </c>
      <c r="H41" s="37">
        <f t="shared" si="9"/>
        <v>188.57770231474422</v>
      </c>
      <c r="I41" s="37">
        <f t="shared" si="1"/>
        <v>188.9395963606022</v>
      </c>
      <c r="J41" s="37">
        <f t="shared" si="10"/>
        <v>74.455679017373157</v>
      </c>
      <c r="K41" s="37">
        <f t="shared" si="3"/>
        <v>74.598564769961897</v>
      </c>
      <c r="L41" s="37">
        <f t="shared" si="4"/>
        <v>1563.57</v>
      </c>
      <c r="M41" s="39">
        <f t="shared" si="5"/>
        <v>1566.57</v>
      </c>
      <c r="N41" s="36">
        <f>'[1]CMSA - ANRE'!$AQ$294</f>
        <v>11.63</v>
      </c>
      <c r="O41" s="37">
        <v>7.50312</v>
      </c>
      <c r="P41" s="37">
        <f>[1]CPSA!BH84</f>
        <v>2.3226383136094677</v>
      </c>
      <c r="Q41" s="37">
        <f t="shared" si="6"/>
        <v>3.1110849554733728</v>
      </c>
      <c r="R41" s="37">
        <f t="shared" si="7"/>
        <v>1.2283421634541423</v>
      </c>
      <c r="S41" s="39">
        <f t="shared" si="8"/>
        <v>25.8</v>
      </c>
    </row>
    <row r="42" spans="1:19" ht="38.25" x14ac:dyDescent="0.25">
      <c r="A42" s="33" t="s">
        <v>86</v>
      </c>
      <c r="B42" s="40" t="s">
        <v>87</v>
      </c>
      <c r="C42" s="35">
        <f>'[1]CMSA - ANRE'!AR288</f>
        <v>625.82663249999996</v>
      </c>
      <c r="D42" s="36">
        <f>'[1]CMSA - ANRE'!$AS$288</f>
        <v>625.82663249999996</v>
      </c>
      <c r="E42" s="37">
        <v>467.54566293897506</v>
      </c>
      <c r="F42" s="37">
        <f>[1]CPSA!BI75</f>
        <v>213.10358259374374</v>
      </c>
      <c r="G42" s="37">
        <f>[1]CPSA!BJ75</f>
        <v>215.59940359966089</v>
      </c>
      <c r="H42" s="37">
        <f t="shared" si="9"/>
        <v>189.43900231474422</v>
      </c>
      <c r="I42" s="37">
        <f t="shared" si="1"/>
        <v>189.8008963606022</v>
      </c>
      <c r="J42" s="37">
        <f t="shared" si="10"/>
        <v>74.795744017373153</v>
      </c>
      <c r="K42" s="37">
        <f t="shared" si="3"/>
        <v>74.938629769961906</v>
      </c>
      <c r="L42" s="37">
        <f t="shared" si="4"/>
        <v>1570.71</v>
      </c>
      <c r="M42" s="39">
        <f t="shared" si="5"/>
        <v>1573.71</v>
      </c>
      <c r="N42" s="36">
        <f>'[1]CMSA - ANRE'!$AS$294</f>
        <v>11.63</v>
      </c>
      <c r="O42" s="37">
        <v>7.50312</v>
      </c>
      <c r="P42" s="37">
        <f>[1]CPSA!BJ84</f>
        <v>2.3226383136094677</v>
      </c>
      <c r="Q42" s="37">
        <f t="shared" si="6"/>
        <v>3.1110849554733728</v>
      </c>
      <c r="R42" s="37">
        <f t="shared" si="7"/>
        <v>1.2283421634541423</v>
      </c>
      <c r="S42" s="39">
        <f t="shared" si="8"/>
        <v>25.8</v>
      </c>
    </row>
    <row r="43" spans="1:19" ht="38.25" x14ac:dyDescent="0.25">
      <c r="A43" s="33" t="s">
        <v>88</v>
      </c>
      <c r="B43" s="40" t="s">
        <v>89</v>
      </c>
      <c r="C43" s="35">
        <f>'[1]CMSA - ANRE'!AT288</f>
        <v>645.90663249999989</v>
      </c>
      <c r="D43" s="36">
        <f>'[1]CMSA - ANRE'!$AU$288</f>
        <v>645.90663249999989</v>
      </c>
      <c r="E43" s="37">
        <v>467.54566293897506</v>
      </c>
      <c r="F43" s="37">
        <f>[1]CPSA!BK75</f>
        <v>213.10358259374374</v>
      </c>
      <c r="G43" s="37">
        <f>[1]CPSA!BL75</f>
        <v>215.59940359966089</v>
      </c>
      <c r="H43" s="37">
        <f t="shared" si="9"/>
        <v>192.35060231474421</v>
      </c>
      <c r="I43" s="37">
        <f t="shared" si="1"/>
        <v>192.71249636060219</v>
      </c>
      <c r="J43" s="37">
        <f t="shared" si="10"/>
        <v>75.945324017373153</v>
      </c>
      <c r="K43" s="37">
        <f t="shared" si="3"/>
        <v>76.088209769961907</v>
      </c>
      <c r="L43" s="37">
        <f t="shared" si="4"/>
        <v>1594.85</v>
      </c>
      <c r="M43" s="39">
        <f t="shared" si="5"/>
        <v>1597.85</v>
      </c>
      <c r="N43" s="36">
        <f>'[1]CMSA - ANRE'!$AU$294</f>
        <v>11.63</v>
      </c>
      <c r="O43" s="37">
        <v>7.50312</v>
      </c>
      <c r="P43" s="37">
        <f>[1]CPSA!BL84</f>
        <v>2.3226383136094677</v>
      </c>
      <c r="Q43" s="37">
        <f t="shared" si="6"/>
        <v>3.1110849554733728</v>
      </c>
      <c r="R43" s="37">
        <f t="shared" si="7"/>
        <v>1.2283421634541423</v>
      </c>
      <c r="S43" s="39">
        <f t="shared" si="8"/>
        <v>25.8</v>
      </c>
    </row>
    <row r="44" spans="1:19" ht="38.25" x14ac:dyDescent="0.25">
      <c r="A44" s="33" t="s">
        <v>90</v>
      </c>
      <c r="B44" s="40" t="s">
        <v>91</v>
      </c>
      <c r="C44" s="35">
        <f>'[1]CMSA - ANRE'!AV288</f>
        <v>649.28663249999988</v>
      </c>
      <c r="D44" s="36">
        <f>'[1]CMSA - ANRE'!$AW$288</f>
        <v>649.28663249999988</v>
      </c>
      <c r="E44" s="37">
        <v>467.54566293897506</v>
      </c>
      <c r="F44" s="37">
        <f>[1]CPSA!BM75</f>
        <v>213.10358259374374</v>
      </c>
      <c r="G44" s="37">
        <f>[1]CPSA!BN75</f>
        <v>215.59940359966089</v>
      </c>
      <c r="H44" s="37">
        <f t="shared" si="9"/>
        <v>192.84070231474422</v>
      </c>
      <c r="I44" s="37">
        <f t="shared" si="1"/>
        <v>193.2025963606022</v>
      </c>
      <c r="J44" s="37">
        <f t="shared" si="10"/>
        <v>76.138829017373155</v>
      </c>
      <c r="K44" s="37">
        <f t="shared" si="3"/>
        <v>76.281714769961908</v>
      </c>
      <c r="L44" s="37">
        <f t="shared" si="4"/>
        <v>1598.92</v>
      </c>
      <c r="M44" s="39">
        <f t="shared" si="5"/>
        <v>1601.92</v>
      </c>
      <c r="N44" s="36">
        <f>'[1]CMSA - ANRE'!$AW$294</f>
        <v>11.63</v>
      </c>
      <c r="O44" s="37">
        <v>7.50312</v>
      </c>
      <c r="P44" s="37">
        <f>[1]CPSA!BN84</f>
        <v>2.3226383136094677</v>
      </c>
      <c r="Q44" s="37">
        <f t="shared" si="6"/>
        <v>3.1110849554733728</v>
      </c>
      <c r="R44" s="37">
        <f t="shared" si="7"/>
        <v>1.2283421634541423</v>
      </c>
      <c r="S44" s="39">
        <f t="shared" si="8"/>
        <v>25.8</v>
      </c>
    </row>
    <row r="45" spans="1:19" ht="38.25" x14ac:dyDescent="0.25">
      <c r="A45" s="33" t="s">
        <v>92</v>
      </c>
      <c r="B45" s="40" t="s">
        <v>93</v>
      </c>
      <c r="C45" s="35">
        <f>'[1]CMSA - ANRE'!AX288</f>
        <v>653.88663249999991</v>
      </c>
      <c r="D45" s="36">
        <f>'[1]CMSA - ANRE'!$AY$288</f>
        <v>653.88663249999991</v>
      </c>
      <c r="E45" s="37">
        <v>467.54566293897506</v>
      </c>
      <c r="F45" s="37">
        <f>[1]CPSA!BO75</f>
        <v>219.39305152865498</v>
      </c>
      <c r="G45" s="37">
        <f>[1]CPSA!BP75</f>
        <v>221.88887253457213</v>
      </c>
      <c r="H45" s="37">
        <f t="shared" si="9"/>
        <v>194.41967531030633</v>
      </c>
      <c r="I45" s="37">
        <f t="shared" si="1"/>
        <v>194.78156935616431</v>
      </c>
      <c r="J45" s="37">
        <f t="shared" si="10"/>
        <v>76.762251113896809</v>
      </c>
      <c r="K45" s="37">
        <f t="shared" si="3"/>
        <v>76.905136866485577</v>
      </c>
      <c r="L45" s="37">
        <f t="shared" si="4"/>
        <v>1612.01</v>
      </c>
      <c r="M45" s="39">
        <f t="shared" si="5"/>
        <v>1615.01</v>
      </c>
      <c r="N45" s="36">
        <f>'[1]CMSA - ANRE'!$AY$294</f>
        <v>11.63</v>
      </c>
      <c r="O45" s="37">
        <v>7.50312</v>
      </c>
      <c r="P45" s="37">
        <f>[1]CPSA!BP84</f>
        <v>2.3226383136094677</v>
      </c>
      <c r="Q45" s="37">
        <f t="shared" si="6"/>
        <v>3.1110849554733728</v>
      </c>
      <c r="R45" s="37">
        <f t="shared" si="7"/>
        <v>1.2283421634541423</v>
      </c>
      <c r="S45" s="39">
        <f t="shared" si="8"/>
        <v>25.8</v>
      </c>
    </row>
    <row r="46" spans="1:19" ht="38.25" x14ac:dyDescent="0.25">
      <c r="A46" s="33" t="s">
        <v>94</v>
      </c>
      <c r="B46" s="40" t="s">
        <v>95</v>
      </c>
      <c r="C46" s="35">
        <f>'[1]CMSA - ANRE'!AZ288</f>
        <v>725.73663249999993</v>
      </c>
      <c r="D46" s="36">
        <f>'[1]CMSA - ANRE'!$BA$288</f>
        <v>725.73663249999993</v>
      </c>
      <c r="E46" s="37">
        <v>467.54566293897506</v>
      </c>
      <c r="F46" s="37">
        <f>[1]CPSA!BQ75</f>
        <v>226.73076528605139</v>
      </c>
      <c r="G46" s="37">
        <f>[1]CPSA!BR75</f>
        <v>229.2265862919686</v>
      </c>
      <c r="H46" s="37">
        <f t="shared" si="9"/>
        <v>205.90189380512879</v>
      </c>
      <c r="I46" s="37">
        <f t="shared" si="1"/>
        <v>206.26378785098677</v>
      </c>
      <c r="J46" s="37">
        <f t="shared" si="10"/>
        <v>81.295747726507756</v>
      </c>
      <c r="K46" s="37">
        <f t="shared" si="3"/>
        <v>81.438633479096509</v>
      </c>
      <c r="L46" s="37">
        <f t="shared" si="4"/>
        <v>1707.21</v>
      </c>
      <c r="M46" s="39">
        <f t="shared" si="5"/>
        <v>1710.21</v>
      </c>
      <c r="N46" s="36">
        <f>'[1]CMSA - ANRE'!$BA$294</f>
        <v>11.63</v>
      </c>
      <c r="O46" s="37">
        <v>7.50312</v>
      </c>
      <c r="P46" s="37">
        <f>[1]CPSA!BR84</f>
        <v>2.3226383136094677</v>
      </c>
      <c r="Q46" s="37">
        <f t="shared" si="6"/>
        <v>3.1110849554733728</v>
      </c>
      <c r="R46" s="37">
        <f t="shared" si="7"/>
        <v>1.2283421634541423</v>
      </c>
      <c r="S46" s="39">
        <f t="shared" si="8"/>
        <v>25.8</v>
      </c>
    </row>
    <row r="47" spans="1:19" ht="38.25" x14ac:dyDescent="0.25">
      <c r="A47" s="33" t="s">
        <v>96</v>
      </c>
      <c r="B47" s="40" t="s">
        <v>97</v>
      </c>
      <c r="C47" s="35">
        <f>'[1]CMSA - ANRE'!BB288</f>
        <v>735.73663249999993</v>
      </c>
      <c r="D47" s="36">
        <f>'[1]CMSA - ANRE'!$BC$288</f>
        <v>735.73663249999993</v>
      </c>
      <c r="E47" s="37">
        <v>467.54566293897506</v>
      </c>
      <c r="F47" s="37">
        <f>[1]CPSA!BS75</f>
        <v>234.06847904344787</v>
      </c>
      <c r="G47" s="37">
        <f>[1]CPSA!BT75</f>
        <v>236.56430004936502</v>
      </c>
      <c r="H47" s="37">
        <f t="shared" si="9"/>
        <v>208.4158622999513</v>
      </c>
      <c r="I47" s="37">
        <f t="shared" si="1"/>
        <v>208.77775634580928</v>
      </c>
      <c r="J47" s="37">
        <f t="shared" si="10"/>
        <v>82.288331839118712</v>
      </c>
      <c r="K47" s="37">
        <f t="shared" si="3"/>
        <v>82.43121759170748</v>
      </c>
      <c r="L47" s="37">
        <f t="shared" si="4"/>
        <v>1728.05</v>
      </c>
      <c r="M47" s="39">
        <f t="shared" si="5"/>
        <v>1731.06</v>
      </c>
      <c r="N47" s="36">
        <f>'[1]CMSA - ANRE'!$BC$294</f>
        <v>11.63</v>
      </c>
      <c r="O47" s="37">
        <v>7.50312</v>
      </c>
      <c r="P47" s="37">
        <f>[1]CPSA!BT84</f>
        <v>2.3226383136094677</v>
      </c>
      <c r="Q47" s="37">
        <f t="shared" si="6"/>
        <v>3.1110849554733728</v>
      </c>
      <c r="R47" s="37">
        <f t="shared" si="7"/>
        <v>1.2283421634541423</v>
      </c>
      <c r="S47" s="39">
        <f t="shared" si="8"/>
        <v>25.8</v>
      </c>
    </row>
    <row r="48" spans="1:19" ht="38.25" x14ac:dyDescent="0.25">
      <c r="A48" s="33" t="s">
        <v>98</v>
      </c>
      <c r="B48" s="40" t="s">
        <v>99</v>
      </c>
      <c r="C48" s="35">
        <f>'[1]CMSA - ANRE'!BD288</f>
        <v>776.56663249999997</v>
      </c>
      <c r="D48" s="36">
        <f>'[1]CMSA - ANRE'!$BE$288</f>
        <v>776.56663249999997</v>
      </c>
      <c r="E48" s="37">
        <v>467.54566293897506</v>
      </c>
      <c r="F48" s="37">
        <f>[1]CPSA!BU75</f>
        <v>234.06847904344787</v>
      </c>
      <c r="G48" s="37">
        <f>[1]CPSA!BV75</f>
        <v>236.56430004936502</v>
      </c>
      <c r="H48" s="37">
        <f t="shared" si="9"/>
        <v>214.33621229995131</v>
      </c>
      <c r="I48" s="37">
        <f t="shared" si="1"/>
        <v>214.69810634580929</v>
      </c>
      <c r="J48" s="37">
        <f t="shared" si="10"/>
        <v>84.625849339118716</v>
      </c>
      <c r="K48" s="37">
        <f t="shared" si="3"/>
        <v>84.76873509170747</v>
      </c>
      <c r="L48" s="37">
        <f t="shared" si="4"/>
        <v>1777.14</v>
      </c>
      <c r="M48" s="39">
        <f t="shared" si="5"/>
        <v>1780.14</v>
      </c>
      <c r="N48" s="36">
        <f>'[1]CMSA - ANRE'!$BE$294</f>
        <v>11.63</v>
      </c>
      <c r="O48" s="37">
        <v>7.50312</v>
      </c>
      <c r="P48" s="37">
        <f>[1]CPSA!BV84</f>
        <v>2.3226383136094677</v>
      </c>
      <c r="Q48" s="37">
        <f t="shared" si="6"/>
        <v>3.1110849554733728</v>
      </c>
      <c r="R48" s="37">
        <f t="shared" si="7"/>
        <v>1.2283421634541423</v>
      </c>
      <c r="S48" s="39">
        <f t="shared" si="8"/>
        <v>25.8</v>
      </c>
    </row>
    <row r="49" spans="1:19" ht="38.25" x14ac:dyDescent="0.25">
      <c r="A49" s="33" t="s">
        <v>100</v>
      </c>
      <c r="B49" s="40" t="s">
        <v>101</v>
      </c>
      <c r="C49" s="35">
        <f>'[1]CMSA - ANRE'!BF288</f>
        <v>886.15663249999989</v>
      </c>
      <c r="D49" s="36">
        <f>'[1]CMSA - ANRE'!$BG$288</f>
        <v>886.15663249999989</v>
      </c>
      <c r="E49" s="37">
        <v>467.54566293897506</v>
      </c>
      <c r="F49" s="37">
        <f>[1]CPSA!BW75</f>
        <v>234.06847904344787</v>
      </c>
      <c r="G49" s="37">
        <f>[1]CPSA!BX75</f>
        <v>236.56430004936502</v>
      </c>
      <c r="H49" s="37">
        <f t="shared" si="9"/>
        <v>230.2267622999513</v>
      </c>
      <c r="I49" s="37">
        <f t="shared" si="1"/>
        <v>230.58865634580928</v>
      </c>
      <c r="J49" s="37">
        <f t="shared" si="10"/>
        <v>90.899876839118718</v>
      </c>
      <c r="K49" s="37">
        <f t="shared" si="3"/>
        <v>91.042762591707472</v>
      </c>
      <c r="L49" s="37">
        <f t="shared" si="4"/>
        <v>1908.9</v>
      </c>
      <c r="M49" s="39">
        <f t="shared" si="5"/>
        <v>1911.9</v>
      </c>
      <c r="N49" s="36">
        <f>'[1]CMSA - ANRE'!$BG$294</f>
        <v>11.63</v>
      </c>
      <c r="O49" s="37">
        <v>7.50312</v>
      </c>
      <c r="P49" s="37">
        <f>[1]CPSA!BX84</f>
        <v>2.3226383136094677</v>
      </c>
      <c r="Q49" s="37">
        <f t="shared" si="6"/>
        <v>3.1110849554733728</v>
      </c>
      <c r="R49" s="37">
        <f t="shared" si="7"/>
        <v>1.2283421634541423</v>
      </c>
      <c r="S49" s="39">
        <f t="shared" si="8"/>
        <v>25.8</v>
      </c>
    </row>
    <row r="50" spans="1:19" ht="38.25" x14ac:dyDescent="0.25">
      <c r="A50" s="33" t="s">
        <v>102</v>
      </c>
      <c r="B50" s="40" t="s">
        <v>103</v>
      </c>
      <c r="C50" s="35">
        <f>'[1]CMSA - ANRE'!BH288</f>
        <v>954.48663250000004</v>
      </c>
      <c r="D50" s="36">
        <f>'[1]CMSA - ANRE'!$BI$288</f>
        <v>954.48663250000004</v>
      </c>
      <c r="E50" s="37">
        <v>467.54566293897506</v>
      </c>
      <c r="F50" s="37">
        <f>[1]CPSA!BY75</f>
        <v>234.06847904344787</v>
      </c>
      <c r="G50" s="37">
        <f>[1]CPSA!BZ75</f>
        <v>236.56430004936502</v>
      </c>
      <c r="H50" s="37">
        <f t="shared" si="9"/>
        <v>240.13461229995133</v>
      </c>
      <c r="I50" s="37">
        <f t="shared" si="1"/>
        <v>240.49650634580931</v>
      </c>
      <c r="J50" s="37">
        <f t="shared" si="10"/>
        <v>94.811769339118726</v>
      </c>
      <c r="K50" s="37">
        <f t="shared" si="3"/>
        <v>94.95465509170748</v>
      </c>
      <c r="L50" s="37">
        <f t="shared" si="4"/>
        <v>1991.05</v>
      </c>
      <c r="M50" s="39">
        <f t="shared" si="5"/>
        <v>1994.05</v>
      </c>
      <c r="N50" s="36">
        <f>'[1]CMSA - ANRE'!$BI$294</f>
        <v>11.63</v>
      </c>
      <c r="O50" s="37">
        <v>7.50312</v>
      </c>
      <c r="P50" s="37">
        <f>[1]CPSA!BZ84</f>
        <v>2.3226383136094677</v>
      </c>
      <c r="Q50" s="37">
        <f t="shared" si="6"/>
        <v>3.1110849554733728</v>
      </c>
      <c r="R50" s="37">
        <f t="shared" si="7"/>
        <v>1.2283421634541423</v>
      </c>
      <c r="S50" s="39">
        <f t="shared" si="8"/>
        <v>25.8</v>
      </c>
    </row>
    <row r="51" spans="1:19" ht="38.25" x14ac:dyDescent="0.25">
      <c r="A51" s="33" t="s">
        <v>104</v>
      </c>
      <c r="B51" s="40" t="s">
        <v>105</v>
      </c>
      <c r="C51" s="35">
        <f>'[1]CMSA - ANRE'!BJ288</f>
        <v>1129.9066324999999</v>
      </c>
      <c r="D51" s="36">
        <f>'[1]CMSA - ANRE'!$BK$288</f>
        <v>1129.9066324999999</v>
      </c>
      <c r="E51" s="37">
        <v>467.54566293897506</v>
      </c>
      <c r="F51" s="37">
        <f>[1]CPSA!CA75</f>
        <v>234.06847904344787</v>
      </c>
      <c r="G51" s="37">
        <f>[1]CPSA!CB75</f>
        <v>236.56430004936502</v>
      </c>
      <c r="H51" s="37">
        <f t="shared" si="9"/>
        <v>265.5705122999513</v>
      </c>
      <c r="I51" s="37">
        <f t="shared" si="1"/>
        <v>265.93240634580928</v>
      </c>
      <c r="J51" s="37">
        <f t="shared" si="10"/>
        <v>104.85456433911871</v>
      </c>
      <c r="K51" s="37">
        <f t="shared" si="3"/>
        <v>104.99745009170748</v>
      </c>
      <c r="L51" s="37">
        <f t="shared" si="4"/>
        <v>2201.9499999999998</v>
      </c>
      <c r="M51" s="39">
        <f t="shared" si="5"/>
        <v>2204.9499999999998</v>
      </c>
      <c r="N51" s="36">
        <f>'[1]CMSA - ANRE'!$BK$294</f>
        <v>11.63</v>
      </c>
      <c r="O51" s="37">
        <v>7.50312</v>
      </c>
      <c r="P51" s="37">
        <f>[1]CPSA!CB84</f>
        <v>2.3226383136094677</v>
      </c>
      <c r="Q51" s="37">
        <f t="shared" si="6"/>
        <v>3.1110849554733728</v>
      </c>
      <c r="R51" s="37">
        <f t="shared" si="7"/>
        <v>1.2283421634541423</v>
      </c>
      <c r="S51" s="39">
        <f t="shared" si="8"/>
        <v>25.8</v>
      </c>
    </row>
    <row r="52" spans="1:19" ht="38.25" x14ac:dyDescent="0.25">
      <c r="A52" s="33" t="s">
        <v>106</v>
      </c>
      <c r="B52" s="40" t="s">
        <v>107</v>
      </c>
      <c r="C52" s="35">
        <f>'[1]CMSA - ANRE'!BL288</f>
        <v>1496.5666325</v>
      </c>
      <c r="D52" s="36">
        <f>'[1]CMSA - ANRE'!$BM$288</f>
        <v>1496.5666325</v>
      </c>
      <c r="E52" s="37">
        <v>467.54566293897506</v>
      </c>
      <c r="F52" s="37">
        <f>[1]CPSA!CC75</f>
        <v>234.06847904344787</v>
      </c>
      <c r="G52" s="37">
        <f>[1]CPSA!CD75</f>
        <v>236.56430004936502</v>
      </c>
      <c r="H52" s="37">
        <f t="shared" si="9"/>
        <v>318.73621229995126</v>
      </c>
      <c r="I52" s="37">
        <f t="shared" si="1"/>
        <v>319.09810634580924</v>
      </c>
      <c r="J52" s="37">
        <f t="shared" si="10"/>
        <v>125.8458493391187</v>
      </c>
      <c r="K52" s="37">
        <f t="shared" si="3"/>
        <v>125.98873509170747</v>
      </c>
      <c r="L52" s="37">
        <f t="shared" si="4"/>
        <v>2642.76</v>
      </c>
      <c r="M52" s="39">
        <f t="shared" si="5"/>
        <v>2645.76</v>
      </c>
      <c r="N52" s="36">
        <f>'[1]CMSA - ANRE'!$BM$294</f>
        <v>11.63</v>
      </c>
      <c r="O52" s="37">
        <v>7.50312</v>
      </c>
      <c r="P52" s="37">
        <f>[1]CPSA!CD84</f>
        <v>2.3226383136094677</v>
      </c>
      <c r="Q52" s="37">
        <f t="shared" si="6"/>
        <v>3.1110849554733728</v>
      </c>
      <c r="R52" s="37">
        <f t="shared" si="7"/>
        <v>1.2283421634541423</v>
      </c>
      <c r="S52" s="39">
        <f t="shared" si="8"/>
        <v>25.8</v>
      </c>
    </row>
    <row r="53" spans="1:19" ht="38.25" x14ac:dyDescent="0.25">
      <c r="A53" s="33" t="s">
        <v>108</v>
      </c>
      <c r="B53" s="40" t="s">
        <v>109</v>
      </c>
      <c r="C53" s="35">
        <f>'[1]CMSA - ANRE'!BN288</f>
        <v>1829.9066325000001</v>
      </c>
      <c r="D53" s="36">
        <f>'[1]CMSA - ANRE'!$BO$288</f>
        <v>1829.9066325000001</v>
      </c>
      <c r="E53" s="37">
        <v>467.54566293897506</v>
      </c>
      <c r="F53" s="37">
        <f>[1]CPSA!CE75</f>
        <v>234.06847904344787</v>
      </c>
      <c r="G53" s="37">
        <f>[1]CPSA!CF75</f>
        <v>236.56430004936502</v>
      </c>
      <c r="H53" s="37">
        <f t="shared" si="9"/>
        <v>367.0705122999513</v>
      </c>
      <c r="I53" s="37">
        <f t="shared" si="1"/>
        <v>367.43240634580928</v>
      </c>
      <c r="J53" s="37">
        <f t="shared" si="10"/>
        <v>144.92956433911871</v>
      </c>
      <c r="K53" s="37">
        <f t="shared" si="3"/>
        <v>145.07245009170748</v>
      </c>
      <c r="L53" s="37">
        <f t="shared" si="4"/>
        <v>3043.52</v>
      </c>
      <c r="M53" s="39">
        <f t="shared" si="5"/>
        <v>3046.52</v>
      </c>
      <c r="N53" s="36">
        <f>'[1]CMSA - ANRE'!$BO$294</f>
        <v>11.63</v>
      </c>
      <c r="O53" s="37">
        <v>7.50312</v>
      </c>
      <c r="P53" s="37">
        <f>[1]CPSA!CF84</f>
        <v>2.3226383136094677</v>
      </c>
      <c r="Q53" s="37">
        <f t="shared" si="6"/>
        <v>3.1110849554733728</v>
      </c>
      <c r="R53" s="37">
        <f t="shared" si="7"/>
        <v>1.2283421634541423</v>
      </c>
      <c r="S53" s="39">
        <f t="shared" si="8"/>
        <v>25.8</v>
      </c>
    </row>
    <row r="54" spans="1:19" ht="38.25" x14ac:dyDescent="0.25">
      <c r="A54" s="33" t="s">
        <v>110</v>
      </c>
      <c r="B54" s="40" t="s">
        <v>111</v>
      </c>
      <c r="C54" s="35">
        <f>'[1]CMSA - ANRE'!BP288</f>
        <v>1596.5766325</v>
      </c>
      <c r="D54" s="36">
        <f>'[1]CMSA - ANRE'!$BQ$288</f>
        <v>1596.5766325</v>
      </c>
      <c r="E54" s="37">
        <v>467.54566293897506</v>
      </c>
      <c r="F54" s="37">
        <f>[1]CPSA!CG75</f>
        <v>234.06847904344787</v>
      </c>
      <c r="G54" s="37">
        <f>[1]CPSA!CH75</f>
        <v>236.56430004936502</v>
      </c>
      <c r="H54" s="37">
        <f t="shared" si="9"/>
        <v>333.2376622999513</v>
      </c>
      <c r="I54" s="37">
        <f t="shared" si="1"/>
        <v>333.59955634580928</v>
      </c>
      <c r="J54" s="37">
        <f t="shared" si="10"/>
        <v>131.57142183911873</v>
      </c>
      <c r="K54" s="37">
        <f t="shared" si="3"/>
        <v>131.71430759170747</v>
      </c>
      <c r="L54" s="37">
        <f t="shared" si="4"/>
        <v>2763</v>
      </c>
      <c r="M54" s="39">
        <f t="shared" si="5"/>
        <v>2766</v>
      </c>
      <c r="N54" s="36">
        <f>'[1]CMSA - ANRE'!$BQ$294</f>
        <v>11.63</v>
      </c>
      <c r="O54" s="37">
        <v>7.50312</v>
      </c>
      <c r="P54" s="37">
        <f>[1]CPSA!CH84</f>
        <v>2.3226383136094677</v>
      </c>
      <c r="Q54" s="37">
        <f t="shared" si="6"/>
        <v>3.1110849554733728</v>
      </c>
      <c r="R54" s="37">
        <f t="shared" si="7"/>
        <v>1.2283421634541423</v>
      </c>
      <c r="S54" s="39">
        <f t="shared" si="8"/>
        <v>25.8</v>
      </c>
    </row>
    <row r="55" spans="1:19" ht="38.25" x14ac:dyDescent="0.25">
      <c r="A55" s="33" t="s">
        <v>112</v>
      </c>
      <c r="B55" s="40" t="s">
        <v>113</v>
      </c>
      <c r="C55" s="35"/>
      <c r="D55" s="36">
        <f t="array" ref="D55:D168">TRANSPOSE('[1]CMSA - ANRE'!BR288:GA288)</f>
        <v>977.94663249999985</v>
      </c>
      <c r="E55" s="37">
        <v>467.54566293897506</v>
      </c>
      <c r="F55" s="37"/>
      <c r="G55" s="37">
        <f t="array" ref="G55:G168">TRANSPOSE([1]CPSA!CI75:GR75)</f>
        <v>215.62086352972798</v>
      </c>
      <c r="H55" s="37" t="str">
        <f t="shared" si="9"/>
        <v xml:space="preserve"> </v>
      </c>
      <c r="I55" s="37">
        <f t="shared" si="1"/>
        <v>240.8614080504619</v>
      </c>
      <c r="J55" s="37" t="str">
        <f t="shared" si="10"/>
        <v xml:space="preserve"> </v>
      </c>
      <c r="K55" s="37">
        <f t="shared" si="3"/>
        <v>95.098728350958254</v>
      </c>
      <c r="L55" s="37" t="str">
        <f t="shared" si="4"/>
        <v xml:space="preserve"> </v>
      </c>
      <c r="M55" s="39">
        <f t="shared" si="5"/>
        <v>1997.07</v>
      </c>
      <c r="N55" s="36">
        <f t="array" ref="N55:N168">TRANSPOSE('[1]CMSA - ANRE'!BR294:GA294)</f>
        <v>15.26</v>
      </c>
      <c r="O55" s="37">
        <v>7.50312</v>
      </c>
      <c r="P55" s="37">
        <f t="array" ref="P55:P168">TRANSPOSE([1]CPSA!CI84:GR84)</f>
        <v>2.3226383136094677</v>
      </c>
      <c r="Q55" s="37">
        <f t="shared" si="6"/>
        <v>3.6374349554733727</v>
      </c>
      <c r="R55" s="37">
        <f t="shared" si="7"/>
        <v>1.4361596634541423</v>
      </c>
      <c r="S55" s="39">
        <f t="shared" si="8"/>
        <v>30.16</v>
      </c>
    </row>
    <row r="56" spans="1:19" ht="38.25" x14ac:dyDescent="0.25">
      <c r="A56" s="33" t="s">
        <v>114</v>
      </c>
      <c r="B56" s="40" t="s">
        <v>115</v>
      </c>
      <c r="C56" s="35"/>
      <c r="D56" s="36">
        <v>978.67663249999987</v>
      </c>
      <c r="E56" s="37">
        <v>467.54566293897506</v>
      </c>
      <c r="F56" s="37"/>
      <c r="G56" s="37">
        <v>215.62086352972798</v>
      </c>
      <c r="H56" s="37" t="str">
        <f t="shared" si="9"/>
        <v xml:space="preserve"> </v>
      </c>
      <c r="I56" s="37">
        <f t="shared" si="1"/>
        <v>240.96725805046191</v>
      </c>
      <c r="J56" s="37" t="str">
        <f t="shared" si="10"/>
        <v xml:space="preserve"> </v>
      </c>
      <c r="K56" s="37">
        <f t="shared" si="3"/>
        <v>95.140520850958239</v>
      </c>
      <c r="L56" s="37" t="str">
        <f t="shared" si="4"/>
        <v xml:space="preserve"> </v>
      </c>
      <c r="M56" s="39">
        <f t="shared" si="5"/>
        <v>1997.95</v>
      </c>
      <c r="N56" s="36">
        <v>15.26</v>
      </c>
      <c r="O56" s="37">
        <v>7.50312</v>
      </c>
      <c r="P56" s="37">
        <v>2.3226383136094677</v>
      </c>
      <c r="Q56" s="37">
        <f t="shared" si="6"/>
        <v>3.6374349554733727</v>
      </c>
      <c r="R56" s="37">
        <f t="shared" si="7"/>
        <v>1.4361596634541423</v>
      </c>
      <c r="S56" s="39">
        <f t="shared" si="8"/>
        <v>30.16</v>
      </c>
    </row>
    <row r="57" spans="1:19" ht="38.25" x14ac:dyDescent="0.25">
      <c r="A57" s="33" t="s">
        <v>116</v>
      </c>
      <c r="B57" s="40" t="s">
        <v>117</v>
      </c>
      <c r="C57" s="35"/>
      <c r="D57" s="36">
        <v>1025.5466325</v>
      </c>
      <c r="E57" s="37">
        <v>467.54566293897506</v>
      </c>
      <c r="F57" s="37"/>
      <c r="G57" s="37">
        <v>215.62086352972798</v>
      </c>
      <c r="H57" s="37" t="str">
        <f t="shared" si="9"/>
        <v xml:space="preserve"> </v>
      </c>
      <c r="I57" s="37">
        <f t="shared" si="1"/>
        <v>247.76340805046192</v>
      </c>
      <c r="J57" s="37" t="str">
        <f t="shared" si="10"/>
        <v xml:space="preserve"> </v>
      </c>
      <c r="K57" s="37">
        <f t="shared" si="3"/>
        <v>97.823828350958252</v>
      </c>
      <c r="L57" s="37" t="str">
        <f t="shared" si="4"/>
        <v xml:space="preserve"> </v>
      </c>
      <c r="M57" s="39">
        <f t="shared" si="5"/>
        <v>2054.3000000000002</v>
      </c>
      <c r="N57" s="36">
        <v>15.26</v>
      </c>
      <c r="O57" s="37">
        <v>7.50312</v>
      </c>
      <c r="P57" s="37">
        <v>2.3226383136094677</v>
      </c>
      <c r="Q57" s="37">
        <f t="shared" si="6"/>
        <v>3.6374349554733727</v>
      </c>
      <c r="R57" s="37">
        <f t="shared" si="7"/>
        <v>1.4361596634541423</v>
      </c>
      <c r="S57" s="39">
        <f t="shared" si="8"/>
        <v>30.16</v>
      </c>
    </row>
    <row r="58" spans="1:19" ht="38.25" x14ac:dyDescent="0.25">
      <c r="A58" s="33" t="s">
        <v>118</v>
      </c>
      <c r="B58" s="40" t="s">
        <v>119</v>
      </c>
      <c r="C58" s="35"/>
      <c r="D58" s="36">
        <v>1025.5536325</v>
      </c>
      <c r="E58" s="37">
        <v>467.54566293897506</v>
      </c>
      <c r="F58" s="37"/>
      <c r="G58" s="37">
        <v>215.62086352972798</v>
      </c>
      <c r="H58" s="37" t="str">
        <f t="shared" si="9"/>
        <v xml:space="preserve"> </v>
      </c>
      <c r="I58" s="37">
        <f t="shared" si="1"/>
        <v>247.76442305046194</v>
      </c>
      <c r="J58" s="37" t="str">
        <f t="shared" si="10"/>
        <v xml:space="preserve"> </v>
      </c>
      <c r="K58" s="37">
        <f t="shared" si="3"/>
        <v>97.824229100958263</v>
      </c>
      <c r="L58" s="37" t="str">
        <f t="shared" si="4"/>
        <v xml:space="preserve"> </v>
      </c>
      <c r="M58" s="39">
        <f t="shared" si="5"/>
        <v>2054.31</v>
      </c>
      <c r="N58" s="36">
        <v>15.26</v>
      </c>
      <c r="O58" s="37">
        <v>7.50312</v>
      </c>
      <c r="P58" s="37">
        <v>2.3226383136094677</v>
      </c>
      <c r="Q58" s="37">
        <f t="shared" si="6"/>
        <v>3.6374349554733727</v>
      </c>
      <c r="R58" s="37">
        <f t="shared" si="7"/>
        <v>1.4361596634541423</v>
      </c>
      <c r="S58" s="39">
        <f t="shared" si="8"/>
        <v>30.16</v>
      </c>
    </row>
    <row r="59" spans="1:19" ht="38.25" x14ac:dyDescent="0.25">
      <c r="A59" s="33" t="s">
        <v>120</v>
      </c>
      <c r="B59" s="40" t="s">
        <v>121</v>
      </c>
      <c r="C59" s="35"/>
      <c r="D59" s="36">
        <v>1071.3866325000001</v>
      </c>
      <c r="E59" s="37">
        <v>467.54566293897506</v>
      </c>
      <c r="F59" s="37"/>
      <c r="G59" s="37">
        <v>215.62086352972798</v>
      </c>
      <c r="H59" s="37" t="str">
        <f t="shared" si="9"/>
        <v xml:space="preserve"> </v>
      </c>
      <c r="I59" s="37">
        <f t="shared" si="1"/>
        <v>254.41020805046196</v>
      </c>
      <c r="J59" s="37" t="str">
        <f t="shared" si="10"/>
        <v xml:space="preserve"> </v>
      </c>
      <c r="K59" s="37">
        <f t="shared" si="3"/>
        <v>100.44816835095827</v>
      </c>
      <c r="L59" s="37" t="str">
        <f t="shared" si="4"/>
        <v xml:space="preserve"> </v>
      </c>
      <c r="M59" s="39">
        <f t="shared" si="5"/>
        <v>2109.41</v>
      </c>
      <c r="N59" s="36">
        <v>15.26</v>
      </c>
      <c r="O59" s="37">
        <v>7.50312</v>
      </c>
      <c r="P59" s="37">
        <v>2.3226383136094677</v>
      </c>
      <c r="Q59" s="37">
        <f t="shared" si="6"/>
        <v>3.6374349554733727</v>
      </c>
      <c r="R59" s="37">
        <f t="shared" si="7"/>
        <v>1.4361596634541423</v>
      </c>
      <c r="S59" s="39">
        <f t="shared" si="8"/>
        <v>30.16</v>
      </c>
    </row>
    <row r="60" spans="1:19" ht="38.25" x14ac:dyDescent="0.25">
      <c r="A60" s="33" t="s">
        <v>122</v>
      </c>
      <c r="B60" s="40" t="s">
        <v>123</v>
      </c>
      <c r="C60" s="35"/>
      <c r="D60" s="36">
        <v>1097.2166325000001</v>
      </c>
      <c r="E60" s="37">
        <v>467.54566293897506</v>
      </c>
      <c r="F60" s="37"/>
      <c r="G60" s="37">
        <v>221.91033246463925</v>
      </c>
      <c r="H60" s="37" t="str">
        <f t="shared" si="9"/>
        <v xml:space="preserve"> </v>
      </c>
      <c r="I60" s="37">
        <f t="shared" si="1"/>
        <v>259.06753104602404</v>
      </c>
      <c r="J60" s="37" t="str">
        <f t="shared" si="10"/>
        <v xml:space="preserve"> </v>
      </c>
      <c r="K60" s="37">
        <f t="shared" si="3"/>
        <v>102.28700794748192</v>
      </c>
      <c r="L60" s="37" t="str">
        <f t="shared" si="4"/>
        <v xml:space="preserve"> </v>
      </c>
      <c r="M60" s="39">
        <f t="shared" si="5"/>
        <v>2148.0300000000002</v>
      </c>
      <c r="N60" s="36">
        <v>15.26</v>
      </c>
      <c r="O60" s="37">
        <v>7.50312</v>
      </c>
      <c r="P60" s="37">
        <v>2.3226383136094677</v>
      </c>
      <c r="Q60" s="37">
        <f t="shared" si="6"/>
        <v>3.6374349554733727</v>
      </c>
      <c r="R60" s="37">
        <f t="shared" si="7"/>
        <v>1.4361596634541423</v>
      </c>
      <c r="S60" s="39">
        <f t="shared" si="8"/>
        <v>30.16</v>
      </c>
    </row>
    <row r="61" spans="1:19" ht="38.25" x14ac:dyDescent="0.25">
      <c r="A61" s="33" t="s">
        <v>124</v>
      </c>
      <c r="B61" s="40" t="s">
        <v>125</v>
      </c>
      <c r="C61" s="35"/>
      <c r="D61" s="36">
        <v>1122.2166325000001</v>
      </c>
      <c r="E61" s="37">
        <v>467.54566293897506</v>
      </c>
      <c r="F61" s="37"/>
      <c r="G61" s="37">
        <v>229.24804622203573</v>
      </c>
      <c r="H61" s="37" t="str">
        <f t="shared" si="9"/>
        <v xml:space="preserve"> </v>
      </c>
      <c r="I61" s="37">
        <f t="shared" si="1"/>
        <v>263.75649954084656</v>
      </c>
      <c r="J61" s="37" t="str">
        <f t="shared" si="10"/>
        <v xml:space="preserve"> </v>
      </c>
      <c r="K61" s="37">
        <f t="shared" si="3"/>
        <v>104.13834206009288</v>
      </c>
      <c r="L61" s="37" t="str">
        <f t="shared" si="4"/>
        <v xml:space="preserve"> </v>
      </c>
      <c r="M61" s="39">
        <f t="shared" si="5"/>
        <v>2186.91</v>
      </c>
      <c r="N61" s="36">
        <v>15.26</v>
      </c>
      <c r="O61" s="37">
        <v>7.50312</v>
      </c>
      <c r="P61" s="37">
        <v>2.3226383136094677</v>
      </c>
      <c r="Q61" s="37">
        <f t="shared" si="6"/>
        <v>3.6374349554733727</v>
      </c>
      <c r="R61" s="37">
        <f t="shared" si="7"/>
        <v>1.4361596634541423</v>
      </c>
      <c r="S61" s="39">
        <f t="shared" si="8"/>
        <v>30.16</v>
      </c>
    </row>
    <row r="62" spans="1:19" ht="38.25" x14ac:dyDescent="0.25">
      <c r="A62" s="33" t="s">
        <v>126</v>
      </c>
      <c r="B62" s="40" t="s">
        <v>127</v>
      </c>
      <c r="C62" s="35"/>
      <c r="D62" s="36">
        <v>1099.7166325000001</v>
      </c>
      <c r="E62" s="37">
        <v>467.54566293897506</v>
      </c>
      <c r="F62" s="37"/>
      <c r="G62" s="37">
        <v>236.58575997943214</v>
      </c>
      <c r="H62" s="37" t="str">
        <f t="shared" si="9"/>
        <v xml:space="preserve"> </v>
      </c>
      <c r="I62" s="37">
        <f t="shared" si="1"/>
        <v>261.55796803566903</v>
      </c>
      <c r="J62" s="37" t="str">
        <f t="shared" si="10"/>
        <v xml:space="preserve"> </v>
      </c>
      <c r="K62" s="37">
        <f t="shared" si="3"/>
        <v>103.27030117270381</v>
      </c>
      <c r="L62" s="37" t="str">
        <f t="shared" si="4"/>
        <v xml:space="preserve"> </v>
      </c>
      <c r="M62" s="39">
        <f t="shared" si="5"/>
        <v>2168.6799999999998</v>
      </c>
      <c r="N62" s="36">
        <v>15.26</v>
      </c>
      <c r="O62" s="37">
        <v>7.50312</v>
      </c>
      <c r="P62" s="37">
        <v>2.3226383136094677</v>
      </c>
      <c r="Q62" s="37">
        <f t="shared" si="6"/>
        <v>3.6374349554733727</v>
      </c>
      <c r="R62" s="37">
        <f t="shared" si="7"/>
        <v>1.4361596634541423</v>
      </c>
      <c r="S62" s="39">
        <f t="shared" si="8"/>
        <v>30.16</v>
      </c>
    </row>
    <row r="63" spans="1:19" ht="38.25" x14ac:dyDescent="0.25">
      <c r="A63" s="33" t="s">
        <v>128</v>
      </c>
      <c r="B63" s="40" t="s">
        <v>129</v>
      </c>
      <c r="C63" s="35"/>
      <c r="D63" s="36">
        <v>1178.8866325000001</v>
      </c>
      <c r="E63" s="37">
        <v>467.54566293897506</v>
      </c>
      <c r="F63" s="37"/>
      <c r="G63" s="37">
        <v>236.58575997943214</v>
      </c>
      <c r="H63" s="37"/>
      <c r="I63" s="37">
        <f t="shared" si="1"/>
        <v>273.03761803566903</v>
      </c>
      <c r="J63" s="37" t="str">
        <f t="shared" si="10"/>
        <v xml:space="preserve"> </v>
      </c>
      <c r="K63" s="37">
        <f t="shared" si="3"/>
        <v>107.80278367270382</v>
      </c>
      <c r="L63" s="37" t="str">
        <f t="shared" si="4"/>
        <v xml:space="preserve"> </v>
      </c>
      <c r="M63" s="39">
        <f t="shared" si="5"/>
        <v>2263.86</v>
      </c>
      <c r="N63" s="36">
        <v>15.26</v>
      </c>
      <c r="O63" s="37">
        <v>7.50312</v>
      </c>
      <c r="P63" s="37">
        <v>2.3226383136094677</v>
      </c>
      <c r="Q63" s="37">
        <f t="shared" si="6"/>
        <v>3.6374349554733727</v>
      </c>
      <c r="R63" s="37">
        <f t="shared" si="7"/>
        <v>1.4361596634541423</v>
      </c>
      <c r="S63" s="39">
        <f t="shared" si="8"/>
        <v>30.16</v>
      </c>
    </row>
    <row r="64" spans="1:19" ht="38.25" x14ac:dyDescent="0.25">
      <c r="A64" s="33" t="s">
        <v>130</v>
      </c>
      <c r="B64" s="40" t="s">
        <v>131</v>
      </c>
      <c r="C64" s="35"/>
      <c r="D64" s="36">
        <v>1559.7166325000001</v>
      </c>
      <c r="E64" s="37">
        <v>467.54566293897506</v>
      </c>
      <c r="F64" s="37"/>
      <c r="G64" s="37">
        <v>236.58575997943214</v>
      </c>
      <c r="H64" s="37"/>
      <c r="I64" s="37">
        <f t="shared" si="1"/>
        <v>328.25796803566902</v>
      </c>
      <c r="J64" s="37" t="str">
        <f t="shared" si="10"/>
        <v xml:space="preserve"> </v>
      </c>
      <c r="K64" s="37">
        <f t="shared" si="3"/>
        <v>129.6053011727038</v>
      </c>
      <c r="L64" s="37" t="str">
        <f t="shared" si="4"/>
        <v xml:space="preserve"> </v>
      </c>
      <c r="M64" s="39">
        <f t="shared" si="5"/>
        <v>2721.71</v>
      </c>
      <c r="N64" s="36">
        <v>15.26</v>
      </c>
      <c r="O64" s="37">
        <v>7.50312</v>
      </c>
      <c r="P64" s="37">
        <v>2.3226383136094677</v>
      </c>
      <c r="Q64" s="37">
        <f t="shared" si="6"/>
        <v>3.6374349554733727</v>
      </c>
      <c r="R64" s="37">
        <f t="shared" si="7"/>
        <v>1.4361596634541423</v>
      </c>
      <c r="S64" s="39">
        <f t="shared" si="8"/>
        <v>30.16</v>
      </c>
    </row>
    <row r="65" spans="1:19" ht="38.25" x14ac:dyDescent="0.25">
      <c r="A65" s="33" t="s">
        <v>132</v>
      </c>
      <c r="B65" s="40" t="s">
        <v>133</v>
      </c>
      <c r="C65" s="35"/>
      <c r="D65" s="36">
        <v>1568.0566325</v>
      </c>
      <c r="E65" s="37">
        <v>467.54566293897506</v>
      </c>
      <c r="F65" s="37"/>
      <c r="G65" s="37">
        <v>236.58575997943214</v>
      </c>
      <c r="H65" s="37"/>
      <c r="I65" s="37">
        <f t="shared" si="1"/>
        <v>329.46726803566901</v>
      </c>
      <c r="J65" s="37" t="str">
        <f t="shared" si="10"/>
        <v xml:space="preserve"> </v>
      </c>
      <c r="K65" s="37">
        <f t="shared" si="3"/>
        <v>130.0827661727038</v>
      </c>
      <c r="L65" s="37" t="str">
        <f t="shared" si="4"/>
        <v xml:space="preserve"> </v>
      </c>
      <c r="M65" s="39">
        <f t="shared" si="5"/>
        <v>2731.74</v>
      </c>
      <c r="N65" s="36">
        <v>15.26</v>
      </c>
      <c r="O65" s="37">
        <v>7.50312</v>
      </c>
      <c r="P65" s="37">
        <v>2.3226383136094677</v>
      </c>
      <c r="Q65" s="37">
        <f t="shared" si="6"/>
        <v>3.6374349554733727</v>
      </c>
      <c r="R65" s="37">
        <f t="shared" si="7"/>
        <v>1.4361596634541423</v>
      </c>
      <c r="S65" s="39">
        <f t="shared" si="8"/>
        <v>30.16</v>
      </c>
    </row>
    <row r="66" spans="1:19" ht="38.25" x14ac:dyDescent="0.25">
      <c r="A66" s="33" t="s">
        <v>134</v>
      </c>
      <c r="B66" s="40" t="s">
        <v>135</v>
      </c>
      <c r="C66" s="35"/>
      <c r="D66" s="36">
        <v>1576.3866325000001</v>
      </c>
      <c r="E66" s="37">
        <v>467.54566293897506</v>
      </c>
      <c r="F66" s="37"/>
      <c r="G66" s="37">
        <v>236.58575997943214</v>
      </c>
      <c r="H66" s="37" t="str">
        <f t="shared" si="9"/>
        <v xml:space="preserve"> </v>
      </c>
      <c r="I66" s="37">
        <f t="shared" si="1"/>
        <v>330.67511803566902</v>
      </c>
      <c r="J66" s="37" t="str">
        <f t="shared" si="10"/>
        <v xml:space="preserve"> </v>
      </c>
      <c r="K66" s="37">
        <f t="shared" si="3"/>
        <v>130.55965867270382</v>
      </c>
      <c r="L66" s="37" t="str">
        <f t="shared" si="4"/>
        <v xml:space="preserve"> </v>
      </c>
      <c r="M66" s="39">
        <f t="shared" si="5"/>
        <v>2741.75</v>
      </c>
      <c r="N66" s="36">
        <v>15.26</v>
      </c>
      <c r="O66" s="37">
        <v>7.50312</v>
      </c>
      <c r="P66" s="37">
        <v>2.3226383136094677</v>
      </c>
      <c r="Q66" s="37">
        <f t="shared" si="6"/>
        <v>3.6374349554733727</v>
      </c>
      <c r="R66" s="37">
        <f t="shared" si="7"/>
        <v>1.4361596634541423</v>
      </c>
      <c r="S66" s="39">
        <f t="shared" si="8"/>
        <v>30.16</v>
      </c>
    </row>
    <row r="67" spans="1:19" ht="38.25" x14ac:dyDescent="0.25">
      <c r="A67" s="33" t="s">
        <v>136</v>
      </c>
      <c r="B67" s="40" t="s">
        <v>137</v>
      </c>
      <c r="C67" s="35"/>
      <c r="D67" s="36">
        <v>1584.7166325000001</v>
      </c>
      <c r="E67" s="37">
        <v>467.54566293897506</v>
      </c>
      <c r="F67" s="37"/>
      <c r="G67" s="37">
        <v>236.58575997943214</v>
      </c>
      <c r="H67" s="37"/>
      <c r="I67" s="37">
        <f t="shared" si="1"/>
        <v>331.88296803566908</v>
      </c>
      <c r="J67" s="37" t="str">
        <f t="shared" si="10"/>
        <v xml:space="preserve"> </v>
      </c>
      <c r="K67" s="37">
        <f t="shared" si="3"/>
        <v>131.03655117270384</v>
      </c>
      <c r="L67" s="37" t="str">
        <f t="shared" si="4"/>
        <v xml:space="preserve"> </v>
      </c>
      <c r="M67" s="39">
        <f t="shared" si="5"/>
        <v>2751.77</v>
      </c>
      <c r="N67" s="36">
        <v>15.26</v>
      </c>
      <c r="O67" s="37">
        <v>7.50312</v>
      </c>
      <c r="P67" s="37">
        <v>2.3226383136094677</v>
      </c>
      <c r="Q67" s="37">
        <f t="shared" si="6"/>
        <v>3.6374349554733727</v>
      </c>
      <c r="R67" s="37">
        <f t="shared" si="7"/>
        <v>1.4361596634541423</v>
      </c>
      <c r="S67" s="39">
        <f t="shared" si="8"/>
        <v>30.16</v>
      </c>
    </row>
    <row r="68" spans="1:19" ht="38.25" x14ac:dyDescent="0.25">
      <c r="A68" s="33" t="s">
        <v>138</v>
      </c>
      <c r="B68" s="40" t="s">
        <v>139</v>
      </c>
      <c r="C68" s="35"/>
      <c r="D68" s="36">
        <v>1976.3866325000001</v>
      </c>
      <c r="E68" s="37">
        <v>467.54566293897506</v>
      </c>
      <c r="F68" s="37"/>
      <c r="G68" s="37">
        <v>236.58575997943214</v>
      </c>
      <c r="H68" s="37"/>
      <c r="I68" s="37">
        <f t="shared" si="1"/>
        <v>388.67511803566907</v>
      </c>
      <c r="J68" s="37" t="str">
        <f t="shared" si="10"/>
        <v xml:space="preserve"> </v>
      </c>
      <c r="K68" s="37">
        <f t="shared" si="3"/>
        <v>153.45965867270385</v>
      </c>
      <c r="L68" s="37" t="str">
        <f t="shared" si="4"/>
        <v xml:space="preserve"> </v>
      </c>
      <c r="M68" s="39">
        <f t="shared" si="5"/>
        <v>3222.65</v>
      </c>
      <c r="N68" s="36">
        <v>15.26</v>
      </c>
      <c r="O68" s="37">
        <v>7.50312</v>
      </c>
      <c r="P68" s="37">
        <v>2.3226383136094677</v>
      </c>
      <c r="Q68" s="37">
        <f t="shared" si="6"/>
        <v>3.6374349554733727</v>
      </c>
      <c r="R68" s="37">
        <f t="shared" si="7"/>
        <v>1.4361596634541423</v>
      </c>
      <c r="S68" s="39">
        <f t="shared" si="8"/>
        <v>30.16</v>
      </c>
    </row>
    <row r="69" spans="1:19" ht="38.25" x14ac:dyDescent="0.25">
      <c r="A69" s="33" t="s">
        <v>140</v>
      </c>
      <c r="B69" s="40" t="s">
        <v>141</v>
      </c>
      <c r="C69" s="35"/>
      <c r="D69" s="36">
        <v>1993.0566325</v>
      </c>
      <c r="E69" s="37">
        <v>467.54566293897506</v>
      </c>
      <c r="F69" s="37"/>
      <c r="G69" s="37">
        <v>236.58575997943214</v>
      </c>
      <c r="H69" s="37" t="str">
        <f t="shared" si="9"/>
        <v xml:space="preserve"> </v>
      </c>
      <c r="I69" s="37">
        <f t="shared" si="1"/>
        <v>391.09226803566901</v>
      </c>
      <c r="J69" s="37" t="str">
        <f t="shared" si="10"/>
        <v xml:space="preserve"> </v>
      </c>
      <c r="K69" s="37">
        <f t="shared" si="3"/>
        <v>154.41401617270381</v>
      </c>
      <c r="L69" s="37" t="str">
        <f t="shared" si="4"/>
        <v xml:space="preserve"> </v>
      </c>
      <c r="M69" s="39">
        <f t="shared" si="5"/>
        <v>3242.69</v>
      </c>
      <c r="N69" s="36">
        <v>15.26</v>
      </c>
      <c r="O69" s="37">
        <v>7.50312</v>
      </c>
      <c r="P69" s="37">
        <v>2.3226383136094677</v>
      </c>
      <c r="Q69" s="37">
        <f t="shared" si="6"/>
        <v>3.6374349554733727</v>
      </c>
      <c r="R69" s="37">
        <f t="shared" si="7"/>
        <v>1.4361596634541423</v>
      </c>
      <c r="S69" s="39">
        <f t="shared" si="8"/>
        <v>30.16</v>
      </c>
    </row>
    <row r="70" spans="1:19" ht="38.25" x14ac:dyDescent="0.25">
      <c r="A70" s="33" t="s">
        <v>142</v>
      </c>
      <c r="B70" s="40" t="s">
        <v>143</v>
      </c>
      <c r="C70" s="35"/>
      <c r="D70" s="36">
        <v>1564.7303748999998</v>
      </c>
      <c r="E70" s="37">
        <v>467.54566293897506</v>
      </c>
      <c r="F70" s="37"/>
      <c r="G70" s="37">
        <v>216.64481223355048</v>
      </c>
      <c r="H70" s="37"/>
      <c r="I70" s="37">
        <f t="shared" si="1"/>
        <v>326.09352326051618</v>
      </c>
      <c r="J70" s="37" t="str">
        <f t="shared" si="10"/>
        <v xml:space="preserve"> </v>
      </c>
      <c r="K70" s="37">
        <f t="shared" si="3"/>
        <v>128.75071866665209</v>
      </c>
      <c r="L70" s="37" t="str">
        <f t="shared" si="4"/>
        <v xml:space="preserve"> </v>
      </c>
      <c r="M70" s="39">
        <f t="shared" si="5"/>
        <v>2703.77</v>
      </c>
      <c r="N70" s="36">
        <v>17.010000000000002</v>
      </c>
      <c r="O70" s="37">
        <v>7.50312</v>
      </c>
      <c r="P70" s="37">
        <v>2.3226383136094677</v>
      </c>
      <c r="Q70" s="37">
        <f t="shared" si="6"/>
        <v>3.8911849554733724</v>
      </c>
      <c r="R70" s="37">
        <f t="shared" si="7"/>
        <v>1.5363471634541419</v>
      </c>
      <c r="S70" s="39">
        <f t="shared" si="8"/>
        <v>32.26</v>
      </c>
    </row>
    <row r="71" spans="1:19" ht="38.25" x14ac:dyDescent="0.25">
      <c r="A71" s="33" t="s">
        <v>144</v>
      </c>
      <c r="B71" s="40" t="s">
        <v>145</v>
      </c>
      <c r="C71" s="35"/>
      <c r="D71" s="36">
        <v>1567.4403748999998</v>
      </c>
      <c r="E71" s="37">
        <v>467.54566293897506</v>
      </c>
      <c r="F71" s="37"/>
      <c r="G71" s="37">
        <v>216.64481223355048</v>
      </c>
      <c r="H71" s="37"/>
      <c r="I71" s="37">
        <f t="shared" si="1"/>
        <v>326.48647326051616</v>
      </c>
      <c r="J71" s="37" t="str">
        <f t="shared" si="10"/>
        <v xml:space="preserve"> </v>
      </c>
      <c r="K71" s="37">
        <f t="shared" si="3"/>
        <v>128.90586616665209</v>
      </c>
      <c r="L71" s="37" t="str">
        <f t="shared" si="4"/>
        <v xml:space="preserve"> </v>
      </c>
      <c r="M71" s="39">
        <f t="shared" si="5"/>
        <v>2707.02</v>
      </c>
      <c r="N71" s="36">
        <v>17.010000000000002</v>
      </c>
      <c r="O71" s="37">
        <v>7.50312</v>
      </c>
      <c r="P71" s="37">
        <v>2.3226383136094677</v>
      </c>
      <c r="Q71" s="37">
        <f t="shared" si="6"/>
        <v>3.8911849554733724</v>
      </c>
      <c r="R71" s="37">
        <f t="shared" si="7"/>
        <v>1.5363471634541419</v>
      </c>
      <c r="S71" s="39">
        <f t="shared" si="8"/>
        <v>32.26</v>
      </c>
    </row>
    <row r="72" spans="1:19" ht="38.25" x14ac:dyDescent="0.25">
      <c r="A72" s="33" t="s">
        <v>146</v>
      </c>
      <c r="B72" s="40" t="s">
        <v>147</v>
      </c>
      <c r="C72" s="35"/>
      <c r="D72" s="36">
        <v>1570.1503748999999</v>
      </c>
      <c r="E72" s="37">
        <v>467.54566293897506</v>
      </c>
      <c r="F72" s="37"/>
      <c r="G72" s="37">
        <v>216.64481223355048</v>
      </c>
      <c r="H72" s="37"/>
      <c r="I72" s="37">
        <f t="shared" si="1"/>
        <v>326.87942326051615</v>
      </c>
      <c r="J72" s="37" t="str">
        <f t="shared" si="10"/>
        <v xml:space="preserve"> </v>
      </c>
      <c r="K72" s="37">
        <f t="shared" si="3"/>
        <v>129.06101366665209</v>
      </c>
      <c r="L72" s="37" t="str">
        <f t="shared" si="4"/>
        <v xml:space="preserve"> </v>
      </c>
      <c r="M72" s="39">
        <f t="shared" si="5"/>
        <v>2710.28</v>
      </c>
      <c r="N72" s="36">
        <v>17.010000000000002</v>
      </c>
      <c r="O72" s="37">
        <v>7.50312</v>
      </c>
      <c r="P72" s="37">
        <v>2.3226383136094677</v>
      </c>
      <c r="Q72" s="37">
        <f t="shared" si="6"/>
        <v>3.8911849554733724</v>
      </c>
      <c r="R72" s="37">
        <f t="shared" si="7"/>
        <v>1.5363471634541419</v>
      </c>
      <c r="S72" s="39">
        <f t="shared" si="8"/>
        <v>32.26</v>
      </c>
    </row>
    <row r="73" spans="1:19" ht="38.25" x14ac:dyDescent="0.25">
      <c r="A73" s="33" t="s">
        <v>148</v>
      </c>
      <c r="B73" s="40" t="s">
        <v>149</v>
      </c>
      <c r="C73" s="35"/>
      <c r="D73" s="36">
        <v>1581.0603748999999</v>
      </c>
      <c r="E73" s="37">
        <v>467.54566293897506</v>
      </c>
      <c r="F73" s="37"/>
      <c r="G73" s="37">
        <v>216.64481223355048</v>
      </c>
      <c r="H73" s="37"/>
      <c r="I73" s="37">
        <f t="shared" ref="I73:I136" si="11">IF(G73&gt;0,(D73+E73+G73)*14.5%," ")</f>
        <v>328.46137326051615</v>
      </c>
      <c r="J73" s="37" t="str">
        <f t="shared" si="10"/>
        <v xml:space="preserve"> </v>
      </c>
      <c r="K73" s="37">
        <f t="shared" ref="K73:K136" si="12">IF(G73&gt;0,SUM(D73:E73,G73,I73)*5%," ")</f>
        <v>129.68561116665208</v>
      </c>
      <c r="L73" s="37" t="str">
        <f t="shared" ref="L73:L136" si="13">IFERROR(ROUND(IF(F73&gt;0,SUM(C73,E73,F73,H73,J73)," "),2)," ")</f>
        <v xml:space="preserve"> </v>
      </c>
      <c r="M73" s="39">
        <f t="shared" ref="M73:M136" si="14">ROUND(IF(G73&gt;0,SUM(D73:E73,G73,I73,K73)," "),2)</f>
        <v>2723.4</v>
      </c>
      <c r="N73" s="36">
        <v>17.010000000000002</v>
      </c>
      <c r="O73" s="37">
        <v>7.50312</v>
      </c>
      <c r="P73" s="37">
        <v>2.3226383136094677</v>
      </c>
      <c r="Q73" s="37">
        <f t="shared" ref="Q73:Q136" si="15">SUM(N73:P73)*14.5%</f>
        <v>3.8911849554733724</v>
      </c>
      <c r="R73" s="37">
        <f t="shared" ref="R73:R136" si="16">SUM(N73:Q73)*5%</f>
        <v>1.5363471634541419</v>
      </c>
      <c r="S73" s="39">
        <f t="shared" ref="S73:S136" si="17">ROUND(SUM(N73:R73),2)</f>
        <v>32.26</v>
      </c>
    </row>
    <row r="74" spans="1:19" ht="38.25" x14ac:dyDescent="0.25">
      <c r="A74" s="33" t="s">
        <v>150</v>
      </c>
      <c r="B74" s="40" t="s">
        <v>151</v>
      </c>
      <c r="C74" s="35"/>
      <c r="D74" s="36">
        <v>1602.4003748999999</v>
      </c>
      <c r="E74" s="37">
        <v>467.54566293897506</v>
      </c>
      <c r="F74" s="37"/>
      <c r="G74" s="37">
        <v>222.93428116846169</v>
      </c>
      <c r="H74" s="37"/>
      <c r="I74" s="37">
        <f t="shared" si="11"/>
        <v>332.4676462560783</v>
      </c>
      <c r="J74" s="37" t="str">
        <f t="shared" si="10"/>
        <v xml:space="preserve"> </v>
      </c>
      <c r="K74" s="37">
        <f t="shared" si="12"/>
        <v>131.26739826317575</v>
      </c>
      <c r="L74" s="37" t="str">
        <f t="shared" si="13"/>
        <v xml:space="preserve"> </v>
      </c>
      <c r="M74" s="39">
        <f t="shared" si="14"/>
        <v>2756.62</v>
      </c>
      <c r="N74" s="36">
        <v>17.010000000000002</v>
      </c>
      <c r="O74" s="37">
        <v>7.50312</v>
      </c>
      <c r="P74" s="37">
        <v>2.3226383136094677</v>
      </c>
      <c r="Q74" s="37">
        <f t="shared" si="15"/>
        <v>3.8911849554733724</v>
      </c>
      <c r="R74" s="37">
        <f t="shared" si="16"/>
        <v>1.5363471634541419</v>
      </c>
      <c r="S74" s="39">
        <f t="shared" si="17"/>
        <v>32.26</v>
      </c>
    </row>
    <row r="75" spans="1:19" ht="38.25" x14ac:dyDescent="0.25">
      <c r="A75" s="33" t="s">
        <v>152</v>
      </c>
      <c r="B75" s="40" t="s">
        <v>153</v>
      </c>
      <c r="C75" s="35"/>
      <c r="D75" s="36">
        <v>1631.9803748999998</v>
      </c>
      <c r="E75" s="37">
        <v>467.54566293897506</v>
      </c>
      <c r="F75" s="37"/>
      <c r="G75" s="37">
        <v>230.27199492585819</v>
      </c>
      <c r="H75" s="37"/>
      <c r="I75" s="37">
        <f t="shared" si="11"/>
        <v>337.82071475090072</v>
      </c>
      <c r="J75" s="37" t="str">
        <f t="shared" si="10"/>
        <v xml:space="preserve"> </v>
      </c>
      <c r="K75" s="37">
        <f t="shared" si="12"/>
        <v>133.38093737578669</v>
      </c>
      <c r="L75" s="37" t="str">
        <f t="shared" si="13"/>
        <v xml:space="preserve"> </v>
      </c>
      <c r="M75" s="39">
        <f t="shared" si="14"/>
        <v>2801</v>
      </c>
      <c r="N75" s="36">
        <v>17.010000000000002</v>
      </c>
      <c r="O75" s="37">
        <v>7.50312</v>
      </c>
      <c r="P75" s="37">
        <v>2.3226383136094677</v>
      </c>
      <c r="Q75" s="37">
        <f t="shared" si="15"/>
        <v>3.8911849554733724</v>
      </c>
      <c r="R75" s="37">
        <f t="shared" si="16"/>
        <v>1.5363471634541419</v>
      </c>
      <c r="S75" s="39">
        <f t="shared" si="17"/>
        <v>32.26</v>
      </c>
    </row>
    <row r="76" spans="1:19" ht="38.25" x14ac:dyDescent="0.25">
      <c r="A76" s="33" t="s">
        <v>154</v>
      </c>
      <c r="B76" s="40" t="s">
        <v>155</v>
      </c>
      <c r="C76" s="35"/>
      <c r="D76" s="36">
        <v>1694.9003748999999</v>
      </c>
      <c r="E76" s="37">
        <v>467.54566293897506</v>
      </c>
      <c r="F76" s="37"/>
      <c r="G76" s="37">
        <v>237.60970868325464</v>
      </c>
      <c r="H76" s="37"/>
      <c r="I76" s="37">
        <f t="shared" si="11"/>
        <v>348.00808324572324</v>
      </c>
      <c r="J76" s="37" t="str">
        <f t="shared" ref="J76:J139" si="18">IF(F76&gt;0,SUM(D76:F76,H76)*5%," ")</f>
        <v xml:space="preserve"> </v>
      </c>
      <c r="K76" s="37">
        <f t="shared" si="12"/>
        <v>137.40319148839765</v>
      </c>
      <c r="L76" s="37" t="str">
        <f t="shared" si="13"/>
        <v xml:space="preserve"> </v>
      </c>
      <c r="M76" s="39">
        <f t="shared" si="14"/>
        <v>2885.47</v>
      </c>
      <c r="N76" s="36">
        <v>17.010000000000002</v>
      </c>
      <c r="O76" s="37">
        <v>7.50312</v>
      </c>
      <c r="P76" s="37">
        <v>2.3226383136094677</v>
      </c>
      <c r="Q76" s="37">
        <f t="shared" si="15"/>
        <v>3.8911849554733724</v>
      </c>
      <c r="R76" s="37">
        <f t="shared" si="16"/>
        <v>1.5363471634541419</v>
      </c>
      <c r="S76" s="39">
        <f t="shared" si="17"/>
        <v>32.26</v>
      </c>
    </row>
    <row r="77" spans="1:19" ht="38.25" x14ac:dyDescent="0.25">
      <c r="A77" s="33" t="s">
        <v>156</v>
      </c>
      <c r="B77" s="40" t="s">
        <v>157</v>
      </c>
      <c r="C77" s="35"/>
      <c r="D77" s="36">
        <v>1870.7303748999998</v>
      </c>
      <c r="E77" s="37">
        <v>467.54566293897506</v>
      </c>
      <c r="F77" s="37"/>
      <c r="G77" s="37">
        <v>237.60970868325464</v>
      </c>
      <c r="H77" s="37"/>
      <c r="I77" s="37">
        <f t="shared" si="11"/>
        <v>373.50343324572327</v>
      </c>
      <c r="J77" s="37" t="str">
        <f t="shared" si="18"/>
        <v xml:space="preserve"> </v>
      </c>
      <c r="K77" s="37">
        <f t="shared" si="12"/>
        <v>147.46945898839763</v>
      </c>
      <c r="L77" s="37" t="str">
        <f t="shared" si="13"/>
        <v xml:space="preserve"> </v>
      </c>
      <c r="M77" s="39">
        <f t="shared" si="14"/>
        <v>3096.86</v>
      </c>
      <c r="N77" s="36">
        <v>17.010000000000002</v>
      </c>
      <c r="O77" s="37">
        <v>7.50312</v>
      </c>
      <c r="P77" s="37">
        <v>2.3226383136094677</v>
      </c>
      <c r="Q77" s="37">
        <f t="shared" si="15"/>
        <v>3.8911849554733724</v>
      </c>
      <c r="R77" s="37">
        <f t="shared" si="16"/>
        <v>1.5363471634541419</v>
      </c>
      <c r="S77" s="39">
        <f t="shared" si="17"/>
        <v>32.26</v>
      </c>
    </row>
    <row r="78" spans="1:19" ht="38.25" x14ac:dyDescent="0.25">
      <c r="A78" s="33" t="s">
        <v>158</v>
      </c>
      <c r="B78" s="40" t="s">
        <v>159</v>
      </c>
      <c r="C78" s="35"/>
      <c r="D78" s="36">
        <v>2004.0703748999995</v>
      </c>
      <c r="E78" s="37">
        <v>467.54566293897506</v>
      </c>
      <c r="F78" s="37"/>
      <c r="G78" s="37">
        <v>237.60970868325464</v>
      </c>
      <c r="H78" s="37"/>
      <c r="I78" s="37">
        <f t="shared" si="11"/>
        <v>392.8377332457232</v>
      </c>
      <c r="J78" s="37" t="str">
        <f t="shared" si="18"/>
        <v xml:space="preserve"> </v>
      </c>
      <c r="K78" s="37">
        <f t="shared" si="12"/>
        <v>155.10317398839763</v>
      </c>
      <c r="L78" s="37" t="str">
        <f t="shared" si="13"/>
        <v xml:space="preserve"> </v>
      </c>
      <c r="M78" s="39">
        <f t="shared" si="14"/>
        <v>3257.17</v>
      </c>
      <c r="N78" s="36">
        <v>17.010000000000002</v>
      </c>
      <c r="O78" s="37">
        <v>7.50312</v>
      </c>
      <c r="P78" s="37">
        <v>2.3226383136094677</v>
      </c>
      <c r="Q78" s="37">
        <f t="shared" si="15"/>
        <v>3.8911849554733724</v>
      </c>
      <c r="R78" s="37">
        <f t="shared" si="16"/>
        <v>1.5363471634541419</v>
      </c>
      <c r="S78" s="39">
        <f t="shared" si="17"/>
        <v>32.26</v>
      </c>
    </row>
    <row r="79" spans="1:19" ht="38.25" x14ac:dyDescent="0.25">
      <c r="A79" s="33" t="s">
        <v>160</v>
      </c>
      <c r="B79" s="40" t="s">
        <v>161</v>
      </c>
      <c r="C79" s="35"/>
      <c r="D79" s="36">
        <v>2137.4003748999994</v>
      </c>
      <c r="E79" s="37">
        <v>467.54566293897506</v>
      </c>
      <c r="F79" s="37"/>
      <c r="G79" s="37">
        <v>237.60970868325464</v>
      </c>
      <c r="H79" s="37"/>
      <c r="I79" s="37">
        <f t="shared" si="11"/>
        <v>412.17058324572321</v>
      </c>
      <c r="J79" s="37" t="str">
        <f t="shared" si="18"/>
        <v xml:space="preserve"> </v>
      </c>
      <c r="K79" s="37">
        <f t="shared" si="12"/>
        <v>162.73631648839762</v>
      </c>
      <c r="L79" s="37" t="str">
        <f t="shared" si="13"/>
        <v xml:space="preserve"> </v>
      </c>
      <c r="M79" s="39">
        <f t="shared" si="14"/>
        <v>3417.46</v>
      </c>
      <c r="N79" s="36">
        <v>17.010000000000002</v>
      </c>
      <c r="O79" s="37">
        <v>7.50312</v>
      </c>
      <c r="P79" s="37">
        <v>2.3226383136094677</v>
      </c>
      <c r="Q79" s="37">
        <f t="shared" si="15"/>
        <v>3.8911849554733724</v>
      </c>
      <c r="R79" s="37">
        <f t="shared" si="16"/>
        <v>1.5363471634541419</v>
      </c>
      <c r="S79" s="39">
        <f t="shared" si="17"/>
        <v>32.26</v>
      </c>
    </row>
    <row r="80" spans="1:19" ht="38.25" x14ac:dyDescent="0.25">
      <c r="A80" s="33" t="s">
        <v>162</v>
      </c>
      <c r="B80" s="40" t="s">
        <v>163</v>
      </c>
      <c r="C80" s="35"/>
      <c r="D80" s="36">
        <v>2145.7303748999998</v>
      </c>
      <c r="E80" s="37">
        <v>467.54566293897506</v>
      </c>
      <c r="F80" s="37"/>
      <c r="G80" s="37">
        <v>237.60970868325464</v>
      </c>
      <c r="H80" s="37"/>
      <c r="I80" s="37">
        <f t="shared" si="11"/>
        <v>413.37843324572327</v>
      </c>
      <c r="J80" s="37" t="str">
        <f t="shared" si="18"/>
        <v xml:space="preserve"> </v>
      </c>
      <c r="K80" s="37">
        <f t="shared" si="12"/>
        <v>163.21320898839764</v>
      </c>
      <c r="L80" s="37" t="str">
        <f t="shared" si="13"/>
        <v xml:space="preserve"> </v>
      </c>
      <c r="M80" s="39">
        <f t="shared" si="14"/>
        <v>3427.48</v>
      </c>
      <c r="N80" s="36">
        <v>17.010000000000002</v>
      </c>
      <c r="O80" s="37">
        <v>7.50312</v>
      </c>
      <c r="P80" s="37">
        <v>2.3226383136094677</v>
      </c>
      <c r="Q80" s="37">
        <f t="shared" si="15"/>
        <v>3.8911849554733724</v>
      </c>
      <c r="R80" s="37">
        <f t="shared" si="16"/>
        <v>1.5363471634541419</v>
      </c>
      <c r="S80" s="39">
        <f t="shared" si="17"/>
        <v>32.26</v>
      </c>
    </row>
    <row r="81" spans="1:19" ht="38.25" x14ac:dyDescent="0.25">
      <c r="A81" s="33" t="s">
        <v>164</v>
      </c>
      <c r="B81" s="40" t="s">
        <v>165</v>
      </c>
      <c r="C81" s="35"/>
      <c r="D81" s="36">
        <v>2154.0603748999997</v>
      </c>
      <c r="E81" s="37">
        <v>467.54566293897506</v>
      </c>
      <c r="F81" s="37"/>
      <c r="G81" s="37">
        <v>237.60970868325464</v>
      </c>
      <c r="H81" s="37"/>
      <c r="I81" s="37">
        <f t="shared" si="11"/>
        <v>414.58628324572322</v>
      </c>
      <c r="J81" s="37" t="str">
        <f t="shared" si="18"/>
        <v xml:space="preserve"> </v>
      </c>
      <c r="K81" s="37">
        <f t="shared" si="12"/>
        <v>163.69010148839766</v>
      </c>
      <c r="L81" s="37" t="str">
        <f t="shared" si="13"/>
        <v xml:space="preserve"> </v>
      </c>
      <c r="M81" s="39">
        <f t="shared" si="14"/>
        <v>3437.49</v>
      </c>
      <c r="N81" s="36">
        <v>17.010000000000002</v>
      </c>
      <c r="O81" s="37">
        <v>7.50312</v>
      </c>
      <c r="P81" s="37">
        <v>2.3226383136094677</v>
      </c>
      <c r="Q81" s="37">
        <f t="shared" si="15"/>
        <v>3.8911849554733724</v>
      </c>
      <c r="R81" s="37">
        <f t="shared" si="16"/>
        <v>1.5363471634541419</v>
      </c>
      <c r="S81" s="39">
        <f t="shared" si="17"/>
        <v>32.26</v>
      </c>
    </row>
    <row r="82" spans="1:19" ht="38.25" x14ac:dyDescent="0.25">
      <c r="A82" s="33" t="s">
        <v>166</v>
      </c>
      <c r="B82" s="40" t="s">
        <v>167</v>
      </c>
      <c r="C82" s="35"/>
      <c r="D82" s="36">
        <v>2545.7303748999998</v>
      </c>
      <c r="E82" s="37">
        <v>467.54566293897506</v>
      </c>
      <c r="F82" s="37"/>
      <c r="G82" s="37">
        <v>237.60970868325464</v>
      </c>
      <c r="H82" s="37"/>
      <c r="I82" s="37">
        <f t="shared" si="11"/>
        <v>471.37843324572327</v>
      </c>
      <c r="J82" s="37" t="str">
        <f t="shared" si="18"/>
        <v xml:space="preserve"> </v>
      </c>
      <c r="K82" s="37">
        <f t="shared" si="12"/>
        <v>186.11320898839764</v>
      </c>
      <c r="L82" s="37" t="str">
        <f t="shared" si="13"/>
        <v xml:space="preserve"> </v>
      </c>
      <c r="M82" s="39">
        <f t="shared" si="14"/>
        <v>3908.38</v>
      </c>
      <c r="N82" s="36">
        <v>17.010000000000002</v>
      </c>
      <c r="O82" s="37">
        <v>7.50312</v>
      </c>
      <c r="P82" s="37">
        <v>2.3226383136094677</v>
      </c>
      <c r="Q82" s="37">
        <f t="shared" si="15"/>
        <v>3.8911849554733724</v>
      </c>
      <c r="R82" s="37">
        <f t="shared" si="16"/>
        <v>1.5363471634541419</v>
      </c>
      <c r="S82" s="39">
        <f t="shared" si="17"/>
        <v>32.26</v>
      </c>
    </row>
    <row r="83" spans="1:19" ht="38.25" x14ac:dyDescent="0.25">
      <c r="A83" s="33" t="s">
        <v>168</v>
      </c>
      <c r="B83" s="40" t="s">
        <v>169</v>
      </c>
      <c r="C83" s="35"/>
      <c r="D83" s="36">
        <v>2562.4003748999994</v>
      </c>
      <c r="E83" s="37">
        <v>467.54566293897506</v>
      </c>
      <c r="F83" s="37"/>
      <c r="G83" s="37">
        <v>237.60970868325464</v>
      </c>
      <c r="H83" s="37"/>
      <c r="I83" s="37">
        <f t="shared" si="11"/>
        <v>473.79558324572321</v>
      </c>
      <c r="J83" s="37" t="str">
        <f t="shared" si="18"/>
        <v xml:space="preserve"> </v>
      </c>
      <c r="K83" s="37">
        <f t="shared" si="12"/>
        <v>187.06756648839763</v>
      </c>
      <c r="L83" s="37" t="str">
        <f t="shared" si="13"/>
        <v xml:space="preserve"> </v>
      </c>
      <c r="M83" s="39">
        <f t="shared" si="14"/>
        <v>3928.42</v>
      </c>
      <c r="N83" s="36">
        <v>17.010000000000002</v>
      </c>
      <c r="O83" s="37">
        <v>7.50312</v>
      </c>
      <c r="P83" s="37">
        <v>2.3226383136094677</v>
      </c>
      <c r="Q83" s="37">
        <f t="shared" si="15"/>
        <v>3.8911849554733724</v>
      </c>
      <c r="R83" s="37">
        <f t="shared" si="16"/>
        <v>1.5363471634541419</v>
      </c>
      <c r="S83" s="39">
        <f t="shared" si="17"/>
        <v>32.26</v>
      </c>
    </row>
    <row r="84" spans="1:19" ht="38.25" x14ac:dyDescent="0.25">
      <c r="A84" s="33" t="s">
        <v>170</v>
      </c>
      <c r="B84" s="40" t="s">
        <v>171</v>
      </c>
      <c r="C84" s="35"/>
      <c r="D84" s="36">
        <v>2992.1053749000002</v>
      </c>
      <c r="E84" s="37">
        <v>467.54566293897506</v>
      </c>
      <c r="F84" s="37"/>
      <c r="G84" s="37">
        <v>216.67847961100983</v>
      </c>
      <c r="H84" s="37"/>
      <c r="I84" s="37">
        <f t="shared" si="11"/>
        <v>533.06778003024783</v>
      </c>
      <c r="J84" s="37" t="str">
        <f t="shared" si="18"/>
        <v xml:space="preserve"> </v>
      </c>
      <c r="K84" s="37">
        <f t="shared" si="12"/>
        <v>210.46986487401165</v>
      </c>
      <c r="L84" s="37" t="str">
        <f t="shared" si="13"/>
        <v xml:space="preserve"> </v>
      </c>
      <c r="M84" s="39">
        <f t="shared" si="14"/>
        <v>4419.87</v>
      </c>
      <c r="N84" s="36">
        <v>27.610000000000003</v>
      </c>
      <c r="O84" s="37">
        <v>7.50312</v>
      </c>
      <c r="P84" s="37">
        <v>2.3226383136094677</v>
      </c>
      <c r="Q84" s="37">
        <f t="shared" si="15"/>
        <v>5.4281849554733723</v>
      </c>
      <c r="R84" s="37">
        <f t="shared" si="16"/>
        <v>2.143197163454142</v>
      </c>
      <c r="S84" s="39">
        <f t="shared" si="17"/>
        <v>45.01</v>
      </c>
    </row>
    <row r="85" spans="1:19" ht="38.25" x14ac:dyDescent="0.25">
      <c r="A85" s="33" t="s">
        <v>172</v>
      </c>
      <c r="B85" s="40" t="s">
        <v>173</v>
      </c>
      <c r="C85" s="35"/>
      <c r="D85" s="36">
        <v>3029.6053749000002</v>
      </c>
      <c r="E85" s="37">
        <v>467.54566293897506</v>
      </c>
      <c r="F85" s="37"/>
      <c r="G85" s="37">
        <v>216.67847961100983</v>
      </c>
      <c r="H85" s="37"/>
      <c r="I85" s="37">
        <f t="shared" si="11"/>
        <v>538.50528003024783</v>
      </c>
      <c r="J85" s="37" t="str">
        <f t="shared" si="18"/>
        <v xml:space="preserve"> </v>
      </c>
      <c r="K85" s="37">
        <f t="shared" si="12"/>
        <v>212.61673987401164</v>
      </c>
      <c r="L85" s="37" t="str">
        <f t="shared" si="13"/>
        <v xml:space="preserve"> </v>
      </c>
      <c r="M85" s="39">
        <f t="shared" si="14"/>
        <v>4464.95</v>
      </c>
      <c r="N85" s="36">
        <v>27.610000000000003</v>
      </c>
      <c r="O85" s="37">
        <v>7.50312</v>
      </c>
      <c r="P85" s="37">
        <v>2.3226383136094677</v>
      </c>
      <c r="Q85" s="37">
        <f t="shared" si="15"/>
        <v>5.4281849554733723</v>
      </c>
      <c r="R85" s="37">
        <f t="shared" si="16"/>
        <v>2.143197163454142</v>
      </c>
      <c r="S85" s="39">
        <f t="shared" si="17"/>
        <v>45.01</v>
      </c>
    </row>
    <row r="86" spans="1:19" ht="38.25" x14ac:dyDescent="0.25">
      <c r="A86" s="33" t="s">
        <v>174</v>
      </c>
      <c r="B86" s="40" t="s">
        <v>175</v>
      </c>
      <c r="C86" s="35"/>
      <c r="D86" s="36">
        <v>3027.9353749000002</v>
      </c>
      <c r="E86" s="37">
        <v>467.54566293897506</v>
      </c>
      <c r="F86" s="37"/>
      <c r="G86" s="37">
        <v>216.67847961100983</v>
      </c>
      <c r="H86" s="37"/>
      <c r="I86" s="37">
        <f t="shared" si="11"/>
        <v>538.26313003024779</v>
      </c>
      <c r="J86" s="37" t="str">
        <f t="shared" si="18"/>
        <v xml:space="preserve"> </v>
      </c>
      <c r="K86" s="37">
        <f t="shared" si="12"/>
        <v>212.52113237401164</v>
      </c>
      <c r="L86" s="37" t="str">
        <f t="shared" si="13"/>
        <v xml:space="preserve"> </v>
      </c>
      <c r="M86" s="39">
        <f t="shared" si="14"/>
        <v>4462.9399999999996</v>
      </c>
      <c r="N86" s="36">
        <v>27.610000000000003</v>
      </c>
      <c r="O86" s="37">
        <v>7.50312</v>
      </c>
      <c r="P86" s="37">
        <v>2.3226383136094677</v>
      </c>
      <c r="Q86" s="37">
        <f t="shared" si="15"/>
        <v>5.4281849554733723</v>
      </c>
      <c r="R86" s="37">
        <f t="shared" si="16"/>
        <v>2.143197163454142</v>
      </c>
      <c r="S86" s="39">
        <f t="shared" si="17"/>
        <v>45.01</v>
      </c>
    </row>
    <row r="87" spans="1:19" ht="38.25" x14ac:dyDescent="0.25">
      <c r="A87" s="33" t="s">
        <v>176</v>
      </c>
      <c r="B87" s="40" t="s">
        <v>177</v>
      </c>
      <c r="C87" s="35"/>
      <c r="D87" s="36">
        <v>3054.6053749000002</v>
      </c>
      <c r="E87" s="37">
        <v>467.54566293897506</v>
      </c>
      <c r="F87" s="37"/>
      <c r="G87" s="37">
        <v>222.96794854592105</v>
      </c>
      <c r="H87" s="37"/>
      <c r="I87" s="37">
        <f t="shared" si="11"/>
        <v>543.04225302580994</v>
      </c>
      <c r="J87" s="37" t="str">
        <f t="shared" si="18"/>
        <v xml:space="preserve"> </v>
      </c>
      <c r="K87" s="37">
        <f t="shared" si="12"/>
        <v>214.4080619705353</v>
      </c>
      <c r="L87" s="37" t="str">
        <f t="shared" si="13"/>
        <v xml:space="preserve"> </v>
      </c>
      <c r="M87" s="39">
        <f t="shared" si="14"/>
        <v>4502.57</v>
      </c>
      <c r="N87" s="36">
        <v>27.610000000000003</v>
      </c>
      <c r="O87" s="37">
        <v>7.50312</v>
      </c>
      <c r="P87" s="37">
        <v>2.3226383136094677</v>
      </c>
      <c r="Q87" s="37">
        <f t="shared" si="15"/>
        <v>5.4281849554733723</v>
      </c>
      <c r="R87" s="37">
        <f t="shared" si="16"/>
        <v>2.143197163454142</v>
      </c>
      <c r="S87" s="39">
        <f t="shared" si="17"/>
        <v>45.01</v>
      </c>
    </row>
    <row r="88" spans="1:19" ht="38.25" x14ac:dyDescent="0.25">
      <c r="A88" s="33" t="s">
        <v>178</v>
      </c>
      <c r="B88" s="40" t="s">
        <v>179</v>
      </c>
      <c r="C88" s="35"/>
      <c r="D88" s="36">
        <v>3045.8553749000002</v>
      </c>
      <c r="E88" s="37">
        <v>467.54566293897506</v>
      </c>
      <c r="F88" s="37"/>
      <c r="G88" s="37">
        <v>230.30566230331749</v>
      </c>
      <c r="H88" s="37"/>
      <c r="I88" s="37">
        <f t="shared" si="11"/>
        <v>542.83747152063245</v>
      </c>
      <c r="J88" s="37" t="str">
        <f t="shared" si="18"/>
        <v xml:space="preserve"> </v>
      </c>
      <c r="K88" s="37">
        <f t="shared" si="12"/>
        <v>214.3272085831463</v>
      </c>
      <c r="L88" s="37" t="str">
        <f t="shared" si="13"/>
        <v xml:space="preserve"> </v>
      </c>
      <c r="M88" s="39">
        <f t="shared" si="14"/>
        <v>4500.87</v>
      </c>
      <c r="N88" s="36">
        <v>27.610000000000003</v>
      </c>
      <c r="O88" s="37">
        <v>7.50312</v>
      </c>
      <c r="P88" s="37">
        <v>2.3226383136094677</v>
      </c>
      <c r="Q88" s="37">
        <f t="shared" si="15"/>
        <v>5.4281849554733723</v>
      </c>
      <c r="R88" s="37">
        <f t="shared" si="16"/>
        <v>2.143197163454142</v>
      </c>
      <c r="S88" s="39">
        <f t="shared" si="17"/>
        <v>45.01</v>
      </c>
    </row>
    <row r="89" spans="1:19" ht="38.25" x14ac:dyDescent="0.25">
      <c r="A89" s="33" t="s">
        <v>180</v>
      </c>
      <c r="B89" s="40" t="s">
        <v>181</v>
      </c>
      <c r="C89" s="35"/>
      <c r="D89" s="36">
        <v>3155.4353749000002</v>
      </c>
      <c r="E89" s="37">
        <v>467.54566293897506</v>
      </c>
      <c r="F89" s="37"/>
      <c r="G89" s="37">
        <v>237.64337606071393</v>
      </c>
      <c r="H89" s="37"/>
      <c r="I89" s="37">
        <f t="shared" si="11"/>
        <v>559.79054001545489</v>
      </c>
      <c r="J89" s="37" t="str">
        <f t="shared" si="18"/>
        <v xml:space="preserve"> </v>
      </c>
      <c r="K89" s="37">
        <f t="shared" si="12"/>
        <v>221.02074769575722</v>
      </c>
      <c r="L89" s="37" t="str">
        <f t="shared" si="13"/>
        <v xml:space="preserve"> </v>
      </c>
      <c r="M89" s="39">
        <f t="shared" si="14"/>
        <v>4641.4399999999996</v>
      </c>
      <c r="N89" s="36">
        <v>27.610000000000003</v>
      </c>
      <c r="O89" s="37">
        <v>7.50312</v>
      </c>
      <c r="P89" s="37">
        <v>2.3226383136094677</v>
      </c>
      <c r="Q89" s="37">
        <f t="shared" si="15"/>
        <v>5.4281849554733723</v>
      </c>
      <c r="R89" s="37">
        <f t="shared" si="16"/>
        <v>2.143197163454142</v>
      </c>
      <c r="S89" s="39">
        <f t="shared" si="17"/>
        <v>45.01</v>
      </c>
    </row>
    <row r="90" spans="1:19" ht="38.25" x14ac:dyDescent="0.25">
      <c r="A90" s="33" t="s">
        <v>182</v>
      </c>
      <c r="B90" s="40" t="s">
        <v>183</v>
      </c>
      <c r="C90" s="35"/>
      <c r="D90" s="36">
        <v>3172.5223749000006</v>
      </c>
      <c r="E90" s="37">
        <v>467.54566293897506</v>
      </c>
      <c r="F90" s="37"/>
      <c r="G90" s="37">
        <v>237.64337606071393</v>
      </c>
      <c r="H90" s="37"/>
      <c r="I90" s="37">
        <f t="shared" si="11"/>
        <v>562.26815501545491</v>
      </c>
      <c r="J90" s="37" t="str">
        <f t="shared" si="18"/>
        <v xml:space="preserve"> </v>
      </c>
      <c r="K90" s="37">
        <f t="shared" si="12"/>
        <v>221.99897844575722</v>
      </c>
      <c r="L90" s="37" t="str">
        <f t="shared" si="13"/>
        <v xml:space="preserve"> </v>
      </c>
      <c r="M90" s="39">
        <f t="shared" si="14"/>
        <v>4661.9799999999996</v>
      </c>
      <c r="N90" s="36">
        <v>27.610000000000003</v>
      </c>
      <c r="O90" s="37">
        <v>7.50312</v>
      </c>
      <c r="P90" s="37">
        <v>2.3226383136094677</v>
      </c>
      <c r="Q90" s="37">
        <f t="shared" si="15"/>
        <v>5.4281849554733723</v>
      </c>
      <c r="R90" s="37">
        <f t="shared" si="16"/>
        <v>2.143197163454142</v>
      </c>
      <c r="S90" s="39">
        <f t="shared" si="17"/>
        <v>45.01</v>
      </c>
    </row>
    <row r="91" spans="1:19" ht="38.25" x14ac:dyDescent="0.25">
      <c r="A91" s="33" t="s">
        <v>184</v>
      </c>
      <c r="B91" s="40" t="s">
        <v>185</v>
      </c>
      <c r="C91" s="35"/>
      <c r="D91" s="36">
        <v>3211.1253749000007</v>
      </c>
      <c r="E91" s="37">
        <v>467.54566293897506</v>
      </c>
      <c r="F91" s="37"/>
      <c r="G91" s="37">
        <v>237.64337606071393</v>
      </c>
      <c r="H91" s="37"/>
      <c r="I91" s="37">
        <f t="shared" si="11"/>
        <v>567.86559001545493</v>
      </c>
      <c r="J91" s="37" t="str">
        <f t="shared" si="18"/>
        <v xml:space="preserve"> </v>
      </c>
      <c r="K91" s="37">
        <f t="shared" si="12"/>
        <v>224.2090001957572</v>
      </c>
      <c r="L91" s="37" t="str">
        <f t="shared" si="13"/>
        <v xml:space="preserve"> </v>
      </c>
      <c r="M91" s="39">
        <f t="shared" si="14"/>
        <v>4708.3900000000003</v>
      </c>
      <c r="N91" s="36">
        <v>27.610000000000003</v>
      </c>
      <c r="O91" s="37">
        <v>7.50312</v>
      </c>
      <c r="P91" s="37">
        <v>2.3226383136094677</v>
      </c>
      <c r="Q91" s="37">
        <f t="shared" si="15"/>
        <v>5.4281849554733723</v>
      </c>
      <c r="R91" s="37">
        <f t="shared" si="16"/>
        <v>2.143197163454142</v>
      </c>
      <c r="S91" s="39">
        <f t="shared" si="17"/>
        <v>45.01</v>
      </c>
    </row>
    <row r="92" spans="1:19" ht="38.25" x14ac:dyDescent="0.25">
      <c r="A92" s="33" t="s">
        <v>186</v>
      </c>
      <c r="B92" s="40" t="s">
        <v>187</v>
      </c>
      <c r="C92" s="35"/>
      <c r="D92" s="36">
        <v>4333.3553749000002</v>
      </c>
      <c r="E92" s="37">
        <v>467.54566293897506</v>
      </c>
      <c r="F92" s="37"/>
      <c r="G92" s="37">
        <v>237.64337606071393</v>
      </c>
      <c r="H92" s="37"/>
      <c r="I92" s="37">
        <f t="shared" si="11"/>
        <v>730.58894001545502</v>
      </c>
      <c r="J92" s="37" t="str">
        <f t="shared" si="18"/>
        <v xml:space="preserve"> </v>
      </c>
      <c r="K92" s="37">
        <f t="shared" si="12"/>
        <v>288.45666769575723</v>
      </c>
      <c r="L92" s="37" t="str">
        <f t="shared" si="13"/>
        <v xml:space="preserve"> </v>
      </c>
      <c r="M92" s="39">
        <f t="shared" si="14"/>
        <v>6057.59</v>
      </c>
      <c r="N92" s="36">
        <v>27.610000000000003</v>
      </c>
      <c r="O92" s="37">
        <v>7.50312</v>
      </c>
      <c r="P92" s="37">
        <v>2.3226383136094677</v>
      </c>
      <c r="Q92" s="37">
        <f t="shared" si="15"/>
        <v>5.4281849554733723</v>
      </c>
      <c r="R92" s="37">
        <f t="shared" si="16"/>
        <v>2.143197163454142</v>
      </c>
      <c r="S92" s="39">
        <f t="shared" si="17"/>
        <v>45.01</v>
      </c>
    </row>
    <row r="93" spans="1:19" ht="38.25" x14ac:dyDescent="0.25">
      <c r="A93" s="33" t="s">
        <v>188</v>
      </c>
      <c r="B93" s="40" t="s">
        <v>189</v>
      </c>
      <c r="C93" s="35"/>
      <c r="D93" s="36">
        <v>3567.1053749000002</v>
      </c>
      <c r="E93" s="37">
        <v>467.54566293897506</v>
      </c>
      <c r="F93" s="37"/>
      <c r="G93" s="37">
        <v>237.64337606071393</v>
      </c>
      <c r="H93" s="37"/>
      <c r="I93" s="37">
        <f t="shared" si="11"/>
        <v>619.48269001545486</v>
      </c>
      <c r="J93" s="37" t="str">
        <f t="shared" si="18"/>
        <v xml:space="preserve"> </v>
      </c>
      <c r="K93" s="37">
        <f t="shared" si="12"/>
        <v>244.58885519575722</v>
      </c>
      <c r="L93" s="37" t="str">
        <f t="shared" si="13"/>
        <v xml:space="preserve"> </v>
      </c>
      <c r="M93" s="39">
        <f t="shared" si="14"/>
        <v>5136.37</v>
      </c>
      <c r="N93" s="36">
        <v>27.610000000000003</v>
      </c>
      <c r="O93" s="37">
        <v>7.50312</v>
      </c>
      <c r="P93" s="37">
        <v>2.3226383136094677</v>
      </c>
      <c r="Q93" s="37">
        <f t="shared" si="15"/>
        <v>5.4281849554733723</v>
      </c>
      <c r="R93" s="37">
        <f t="shared" si="16"/>
        <v>2.143197163454142</v>
      </c>
      <c r="S93" s="39">
        <f t="shared" si="17"/>
        <v>45.01</v>
      </c>
    </row>
    <row r="94" spans="1:19" ht="38.25" x14ac:dyDescent="0.25">
      <c r="A94" s="33" t="s">
        <v>190</v>
      </c>
      <c r="B94" s="40" t="s">
        <v>191</v>
      </c>
      <c r="C94" s="35"/>
      <c r="D94" s="36">
        <v>3575.4353749000002</v>
      </c>
      <c r="E94" s="37">
        <v>467.54566293897506</v>
      </c>
      <c r="F94" s="37"/>
      <c r="G94" s="37">
        <v>237.64337606071393</v>
      </c>
      <c r="H94" s="37"/>
      <c r="I94" s="37">
        <f t="shared" si="11"/>
        <v>620.69054001545487</v>
      </c>
      <c r="J94" s="37" t="str">
        <f t="shared" si="18"/>
        <v xml:space="preserve"> </v>
      </c>
      <c r="K94" s="37">
        <f t="shared" si="12"/>
        <v>245.06574769575718</v>
      </c>
      <c r="L94" s="37" t="str">
        <f t="shared" si="13"/>
        <v xml:space="preserve"> </v>
      </c>
      <c r="M94" s="39">
        <f t="shared" si="14"/>
        <v>5146.38</v>
      </c>
      <c r="N94" s="36">
        <v>27.610000000000003</v>
      </c>
      <c r="O94" s="37">
        <v>7.50312</v>
      </c>
      <c r="P94" s="37">
        <v>2.3226383136094677</v>
      </c>
      <c r="Q94" s="37">
        <f t="shared" si="15"/>
        <v>5.4281849554733723</v>
      </c>
      <c r="R94" s="37">
        <f t="shared" si="16"/>
        <v>2.143197163454142</v>
      </c>
      <c r="S94" s="39">
        <f t="shared" si="17"/>
        <v>45.01</v>
      </c>
    </row>
    <row r="95" spans="1:19" ht="38.25" x14ac:dyDescent="0.25">
      <c r="A95" s="33" t="s">
        <v>192</v>
      </c>
      <c r="B95" s="40" t="s">
        <v>193</v>
      </c>
      <c r="C95" s="35"/>
      <c r="D95" s="36">
        <v>4617.1053749000002</v>
      </c>
      <c r="E95" s="37">
        <v>467.54566293897506</v>
      </c>
      <c r="F95" s="37"/>
      <c r="G95" s="37">
        <v>237.64337606071393</v>
      </c>
      <c r="H95" s="37"/>
      <c r="I95" s="37">
        <f t="shared" si="11"/>
        <v>771.73269001545498</v>
      </c>
      <c r="J95" s="37" t="str">
        <f t="shared" si="18"/>
        <v xml:space="preserve"> </v>
      </c>
      <c r="K95" s="37">
        <f t="shared" si="12"/>
        <v>304.70135519575723</v>
      </c>
      <c r="L95" s="37" t="str">
        <f t="shared" si="13"/>
        <v xml:space="preserve"> </v>
      </c>
      <c r="M95" s="39">
        <f t="shared" si="14"/>
        <v>6398.73</v>
      </c>
      <c r="N95" s="36">
        <v>27.610000000000003</v>
      </c>
      <c r="O95" s="37">
        <v>7.50312</v>
      </c>
      <c r="P95" s="37">
        <v>2.3226383136094677</v>
      </c>
      <c r="Q95" s="37">
        <f t="shared" si="15"/>
        <v>5.4281849554733723</v>
      </c>
      <c r="R95" s="37">
        <f t="shared" si="16"/>
        <v>2.143197163454142</v>
      </c>
      <c r="S95" s="39">
        <f t="shared" si="17"/>
        <v>45.01</v>
      </c>
    </row>
    <row r="96" spans="1:19" ht="38.25" x14ac:dyDescent="0.25">
      <c r="A96" s="33" t="s">
        <v>194</v>
      </c>
      <c r="B96" s="40" t="s">
        <v>195</v>
      </c>
      <c r="C96" s="35"/>
      <c r="D96" s="36">
        <v>3983.7753749000003</v>
      </c>
      <c r="E96" s="37">
        <v>467.54566293897506</v>
      </c>
      <c r="F96" s="37"/>
      <c r="G96" s="37">
        <v>237.64337606071393</v>
      </c>
      <c r="H96" s="37"/>
      <c r="I96" s="37">
        <f t="shared" si="11"/>
        <v>679.89984001545497</v>
      </c>
      <c r="J96" s="37" t="str">
        <f t="shared" si="18"/>
        <v xml:space="preserve"> </v>
      </c>
      <c r="K96" s="37">
        <f t="shared" si="12"/>
        <v>268.44321269575727</v>
      </c>
      <c r="L96" s="37" t="str">
        <f t="shared" si="13"/>
        <v xml:space="preserve"> </v>
      </c>
      <c r="M96" s="39">
        <f t="shared" si="14"/>
        <v>5637.31</v>
      </c>
      <c r="N96" s="36">
        <v>27.610000000000003</v>
      </c>
      <c r="O96" s="37">
        <v>7.50312</v>
      </c>
      <c r="P96" s="37">
        <v>2.3226383136094677</v>
      </c>
      <c r="Q96" s="37">
        <f t="shared" si="15"/>
        <v>5.4281849554733723</v>
      </c>
      <c r="R96" s="37">
        <f t="shared" si="16"/>
        <v>2.143197163454142</v>
      </c>
      <c r="S96" s="39">
        <f t="shared" si="17"/>
        <v>45.01</v>
      </c>
    </row>
    <row r="97" spans="1:19" ht="38.25" x14ac:dyDescent="0.25">
      <c r="A97" s="33" t="s">
        <v>196</v>
      </c>
      <c r="B97" s="40" t="s">
        <v>197</v>
      </c>
      <c r="C97" s="35"/>
      <c r="D97" s="36">
        <v>6908.3708095666661</v>
      </c>
      <c r="E97" s="37">
        <v>561.6231108556417</v>
      </c>
      <c r="F97" s="37"/>
      <c r="G97" s="37">
        <v>283.2274752827222</v>
      </c>
      <c r="H97" s="37"/>
      <c r="I97" s="37">
        <f t="shared" si="11"/>
        <v>1124.2171023772294</v>
      </c>
      <c r="J97" s="37" t="str">
        <f t="shared" si="18"/>
        <v xml:space="preserve"> </v>
      </c>
      <c r="K97" s="37">
        <f t="shared" si="12"/>
        <v>443.87192490411303</v>
      </c>
      <c r="L97" s="37" t="str">
        <f t="shared" si="13"/>
        <v xml:space="preserve"> </v>
      </c>
      <c r="M97" s="39">
        <f t="shared" si="14"/>
        <v>9321.31</v>
      </c>
      <c r="N97" s="36">
        <v>45.78</v>
      </c>
      <c r="O97" s="37">
        <v>7.50312</v>
      </c>
      <c r="P97" s="37">
        <v>2.3226383136094677</v>
      </c>
      <c r="Q97" s="37">
        <f t="shared" si="15"/>
        <v>8.062834955473372</v>
      </c>
      <c r="R97" s="37">
        <f t="shared" si="16"/>
        <v>3.1834296634541421</v>
      </c>
      <c r="S97" s="39">
        <f t="shared" si="17"/>
        <v>66.849999999999994</v>
      </c>
    </row>
    <row r="98" spans="1:19" ht="38.25" x14ac:dyDescent="0.25">
      <c r="A98" s="33" t="s">
        <v>198</v>
      </c>
      <c r="B98" s="40" t="s">
        <v>199</v>
      </c>
      <c r="C98" s="35"/>
      <c r="D98" s="36">
        <v>6908.3708095666661</v>
      </c>
      <c r="E98" s="37">
        <v>561.6231108556417</v>
      </c>
      <c r="F98" s="37"/>
      <c r="G98" s="37">
        <v>283.2274752827222</v>
      </c>
      <c r="H98" s="37"/>
      <c r="I98" s="37">
        <f t="shared" si="11"/>
        <v>1124.2171023772294</v>
      </c>
      <c r="J98" s="37" t="str">
        <f t="shared" si="18"/>
        <v xml:space="preserve"> </v>
      </c>
      <c r="K98" s="37">
        <f t="shared" si="12"/>
        <v>443.87192490411303</v>
      </c>
      <c r="L98" s="37" t="str">
        <f t="shared" si="13"/>
        <v xml:space="preserve"> </v>
      </c>
      <c r="M98" s="39">
        <f t="shared" si="14"/>
        <v>9321.31</v>
      </c>
      <c r="N98" s="36">
        <v>45.78</v>
      </c>
      <c r="O98" s="37">
        <v>7.50312</v>
      </c>
      <c r="P98" s="37">
        <v>2.3226383136094677</v>
      </c>
      <c r="Q98" s="37">
        <f t="shared" si="15"/>
        <v>8.062834955473372</v>
      </c>
      <c r="R98" s="37">
        <f t="shared" si="16"/>
        <v>3.1834296634541421</v>
      </c>
      <c r="S98" s="39">
        <f t="shared" si="17"/>
        <v>66.849999999999994</v>
      </c>
    </row>
    <row r="99" spans="1:19" ht="38.25" x14ac:dyDescent="0.25">
      <c r="A99" s="33" t="s">
        <v>200</v>
      </c>
      <c r="B99" s="40" t="s">
        <v>201</v>
      </c>
      <c r="C99" s="35"/>
      <c r="D99" s="36">
        <v>6440.6543995666671</v>
      </c>
      <c r="E99" s="37">
        <v>561.6231108556417</v>
      </c>
      <c r="F99" s="37"/>
      <c r="G99" s="37">
        <v>289.51694421763347</v>
      </c>
      <c r="H99" s="37"/>
      <c r="I99" s="37">
        <f t="shared" si="11"/>
        <v>1057.3101959227918</v>
      </c>
      <c r="J99" s="37" t="str">
        <f t="shared" si="18"/>
        <v xml:space="preserve"> </v>
      </c>
      <c r="K99" s="37">
        <f t="shared" si="12"/>
        <v>417.45523252813678</v>
      </c>
      <c r="L99" s="37" t="str">
        <f t="shared" si="13"/>
        <v xml:space="preserve"> </v>
      </c>
      <c r="M99" s="39">
        <f t="shared" si="14"/>
        <v>8766.56</v>
      </c>
      <c r="N99" s="36">
        <v>45.78</v>
      </c>
      <c r="O99" s="37">
        <v>7.50312</v>
      </c>
      <c r="P99" s="37">
        <v>2.3226383136094677</v>
      </c>
      <c r="Q99" s="37">
        <f t="shared" si="15"/>
        <v>8.062834955473372</v>
      </c>
      <c r="R99" s="37">
        <f t="shared" si="16"/>
        <v>3.1834296634541421</v>
      </c>
      <c r="S99" s="39">
        <f t="shared" si="17"/>
        <v>66.849999999999994</v>
      </c>
    </row>
    <row r="100" spans="1:19" ht="38.25" x14ac:dyDescent="0.25">
      <c r="A100" s="33" t="s">
        <v>202</v>
      </c>
      <c r="B100" s="40" t="s">
        <v>203</v>
      </c>
      <c r="C100" s="35"/>
      <c r="D100" s="36">
        <v>6440.6543995666671</v>
      </c>
      <c r="E100" s="37">
        <v>561.6231108556417</v>
      </c>
      <c r="F100" s="37"/>
      <c r="G100" s="37">
        <v>296.85465797502985</v>
      </c>
      <c r="H100" s="37"/>
      <c r="I100" s="37">
        <f t="shared" si="11"/>
        <v>1058.3741644176141</v>
      </c>
      <c r="J100" s="37" t="str">
        <f t="shared" si="18"/>
        <v xml:space="preserve"> </v>
      </c>
      <c r="K100" s="37">
        <f t="shared" si="12"/>
        <v>417.87531664074771</v>
      </c>
      <c r="L100" s="37" t="str">
        <f t="shared" si="13"/>
        <v xml:space="preserve"> </v>
      </c>
      <c r="M100" s="39">
        <f t="shared" si="14"/>
        <v>8775.3799999999992</v>
      </c>
      <c r="N100" s="36">
        <v>45.78</v>
      </c>
      <c r="O100" s="37">
        <v>7.50312</v>
      </c>
      <c r="P100" s="37">
        <v>2.3226383136094677</v>
      </c>
      <c r="Q100" s="37">
        <f t="shared" si="15"/>
        <v>8.062834955473372</v>
      </c>
      <c r="R100" s="37">
        <f t="shared" si="16"/>
        <v>3.1834296634541421</v>
      </c>
      <c r="S100" s="39">
        <f t="shared" si="17"/>
        <v>66.849999999999994</v>
      </c>
    </row>
    <row r="101" spans="1:19" ht="38.25" x14ac:dyDescent="0.25">
      <c r="A101" s="33" t="s">
        <v>204</v>
      </c>
      <c r="B101" s="40" t="s">
        <v>205</v>
      </c>
      <c r="C101" s="35"/>
      <c r="D101" s="36">
        <v>7189.0006555666669</v>
      </c>
      <c r="E101" s="37">
        <v>561.6231108556417</v>
      </c>
      <c r="F101" s="37"/>
      <c r="G101" s="37">
        <v>304.19237173242635</v>
      </c>
      <c r="H101" s="37"/>
      <c r="I101" s="37">
        <f t="shared" si="11"/>
        <v>1167.9483400324364</v>
      </c>
      <c r="J101" s="37" t="str">
        <f t="shared" si="18"/>
        <v xml:space="preserve"> </v>
      </c>
      <c r="K101" s="37">
        <f t="shared" si="12"/>
        <v>461.1382239093586</v>
      </c>
      <c r="L101" s="37" t="str">
        <f t="shared" si="13"/>
        <v xml:space="preserve"> </v>
      </c>
      <c r="M101" s="39">
        <f t="shared" si="14"/>
        <v>9683.9</v>
      </c>
      <c r="N101" s="36">
        <v>45.78</v>
      </c>
      <c r="O101" s="37">
        <v>7.50312</v>
      </c>
      <c r="P101" s="37">
        <v>2.3226383136094677</v>
      </c>
      <c r="Q101" s="37">
        <f t="shared" si="15"/>
        <v>8.062834955473372</v>
      </c>
      <c r="R101" s="37">
        <f t="shared" si="16"/>
        <v>3.1834296634541421</v>
      </c>
      <c r="S101" s="39">
        <f t="shared" si="17"/>
        <v>66.849999999999994</v>
      </c>
    </row>
    <row r="102" spans="1:19" ht="38.25" x14ac:dyDescent="0.25">
      <c r="A102" s="33" t="s">
        <v>206</v>
      </c>
      <c r="B102" s="40" t="s">
        <v>207</v>
      </c>
      <c r="C102" s="35"/>
      <c r="D102" s="36">
        <v>7376.0872195666661</v>
      </c>
      <c r="E102" s="37">
        <v>561.6231108556417</v>
      </c>
      <c r="F102" s="37"/>
      <c r="G102" s="37">
        <v>304.19237173242635</v>
      </c>
      <c r="H102" s="37"/>
      <c r="I102" s="37">
        <f t="shared" si="11"/>
        <v>1195.0758918124363</v>
      </c>
      <c r="J102" s="37" t="str">
        <f t="shared" si="18"/>
        <v xml:space="preserve"> </v>
      </c>
      <c r="K102" s="37">
        <f t="shared" si="12"/>
        <v>471.84892969835846</v>
      </c>
      <c r="L102" s="37" t="str">
        <f t="shared" si="13"/>
        <v xml:space="preserve"> </v>
      </c>
      <c r="M102" s="39">
        <f t="shared" si="14"/>
        <v>9908.83</v>
      </c>
      <c r="N102" s="36">
        <v>45.78</v>
      </c>
      <c r="O102" s="37">
        <v>7.50312</v>
      </c>
      <c r="P102" s="37">
        <v>2.3226383136094677</v>
      </c>
      <c r="Q102" s="37">
        <f t="shared" si="15"/>
        <v>8.062834955473372</v>
      </c>
      <c r="R102" s="37">
        <f t="shared" si="16"/>
        <v>3.1834296634541421</v>
      </c>
      <c r="S102" s="39">
        <f t="shared" si="17"/>
        <v>66.849999999999994</v>
      </c>
    </row>
    <row r="103" spans="1:19" ht="38.25" x14ac:dyDescent="0.25">
      <c r="A103" s="33" t="s">
        <v>208</v>
      </c>
      <c r="B103" s="40" t="s">
        <v>209</v>
      </c>
      <c r="C103" s="35"/>
      <c r="D103" s="36">
        <v>7547.5832365666665</v>
      </c>
      <c r="E103" s="37">
        <v>561.6231108556417</v>
      </c>
      <c r="F103" s="37"/>
      <c r="G103" s="37">
        <v>304.19237173242635</v>
      </c>
      <c r="H103" s="37"/>
      <c r="I103" s="37">
        <f t="shared" si="11"/>
        <v>1219.9428142774366</v>
      </c>
      <c r="J103" s="37" t="str">
        <f t="shared" si="18"/>
        <v xml:space="preserve"> </v>
      </c>
      <c r="K103" s="37">
        <f t="shared" si="12"/>
        <v>481.66707667160858</v>
      </c>
      <c r="L103" s="37" t="str">
        <f t="shared" si="13"/>
        <v xml:space="preserve"> </v>
      </c>
      <c r="M103" s="39">
        <f t="shared" si="14"/>
        <v>10115.01</v>
      </c>
      <c r="N103" s="36">
        <v>45.78</v>
      </c>
      <c r="O103" s="37">
        <v>7.50312</v>
      </c>
      <c r="P103" s="37">
        <v>2.3226383136094677</v>
      </c>
      <c r="Q103" s="37">
        <f t="shared" si="15"/>
        <v>8.062834955473372</v>
      </c>
      <c r="R103" s="37">
        <f t="shared" si="16"/>
        <v>3.1834296634541421</v>
      </c>
      <c r="S103" s="39">
        <f t="shared" si="17"/>
        <v>66.849999999999994</v>
      </c>
    </row>
    <row r="104" spans="1:19" ht="38.25" x14ac:dyDescent="0.25">
      <c r="A104" s="33" t="s">
        <v>210</v>
      </c>
      <c r="B104" s="40" t="s">
        <v>211</v>
      </c>
      <c r="C104" s="35"/>
      <c r="D104" s="36">
        <v>7719.079253566666</v>
      </c>
      <c r="E104" s="37">
        <v>561.6231108556417</v>
      </c>
      <c r="F104" s="37"/>
      <c r="G104" s="37">
        <v>304.19237173242635</v>
      </c>
      <c r="H104" s="37"/>
      <c r="I104" s="37">
        <f t="shared" si="11"/>
        <v>1244.8097367424364</v>
      </c>
      <c r="J104" s="37" t="str">
        <f t="shared" si="18"/>
        <v xml:space="preserve"> </v>
      </c>
      <c r="K104" s="37">
        <f t="shared" si="12"/>
        <v>491.48522364485854</v>
      </c>
      <c r="L104" s="37" t="str">
        <f t="shared" si="13"/>
        <v xml:space="preserve"> </v>
      </c>
      <c r="M104" s="39">
        <f t="shared" si="14"/>
        <v>10321.19</v>
      </c>
      <c r="N104" s="36">
        <v>45.78</v>
      </c>
      <c r="O104" s="37">
        <v>7.50312</v>
      </c>
      <c r="P104" s="37">
        <v>2.3226383136094677</v>
      </c>
      <c r="Q104" s="37">
        <f t="shared" si="15"/>
        <v>8.062834955473372</v>
      </c>
      <c r="R104" s="37">
        <f t="shared" si="16"/>
        <v>3.1834296634541421</v>
      </c>
      <c r="S104" s="39">
        <f t="shared" si="17"/>
        <v>66.849999999999994</v>
      </c>
    </row>
    <row r="105" spans="1:19" ht="38.25" x14ac:dyDescent="0.25">
      <c r="A105" s="33" t="s">
        <v>212</v>
      </c>
      <c r="B105" s="40" t="s">
        <v>213</v>
      </c>
      <c r="C105" s="35"/>
      <c r="D105" s="36">
        <v>8560.9687915666673</v>
      </c>
      <c r="E105" s="37">
        <v>561.6231108556417</v>
      </c>
      <c r="F105" s="37"/>
      <c r="G105" s="37">
        <v>304.19237173242635</v>
      </c>
      <c r="H105" s="37"/>
      <c r="I105" s="37">
        <f t="shared" si="11"/>
        <v>1366.8837197524365</v>
      </c>
      <c r="J105" s="37" t="str">
        <f t="shared" si="18"/>
        <v xml:space="preserve"> </v>
      </c>
      <c r="K105" s="37">
        <f t="shared" si="12"/>
        <v>539.68339969535862</v>
      </c>
      <c r="L105" s="37" t="str">
        <f t="shared" si="13"/>
        <v xml:space="preserve"> </v>
      </c>
      <c r="M105" s="39">
        <f t="shared" si="14"/>
        <v>11333.35</v>
      </c>
      <c r="N105" s="36">
        <v>45.78</v>
      </c>
      <c r="O105" s="37">
        <v>7.50312</v>
      </c>
      <c r="P105" s="37">
        <v>2.3226383136094677</v>
      </c>
      <c r="Q105" s="37">
        <f t="shared" si="15"/>
        <v>8.062834955473372</v>
      </c>
      <c r="R105" s="37">
        <f t="shared" si="16"/>
        <v>3.1834296634541421</v>
      </c>
      <c r="S105" s="39">
        <f t="shared" si="17"/>
        <v>66.849999999999994</v>
      </c>
    </row>
    <row r="106" spans="1:19" ht="38.25" x14ac:dyDescent="0.25">
      <c r="A106" s="33" t="s">
        <v>214</v>
      </c>
      <c r="B106" s="40" t="s">
        <v>215</v>
      </c>
      <c r="C106" s="35"/>
      <c r="D106" s="36">
        <v>10494.196619566668</v>
      </c>
      <c r="E106" s="37">
        <v>561.6231108556417</v>
      </c>
      <c r="F106" s="37"/>
      <c r="G106" s="37">
        <v>304.19237173242635</v>
      </c>
      <c r="H106" s="37"/>
      <c r="I106" s="37">
        <f t="shared" si="11"/>
        <v>1647.2017548124368</v>
      </c>
      <c r="J106" s="37" t="str">
        <f t="shared" si="18"/>
        <v xml:space="preserve"> </v>
      </c>
      <c r="K106" s="37">
        <f t="shared" si="12"/>
        <v>650.36069284835867</v>
      </c>
      <c r="L106" s="37" t="str">
        <f t="shared" si="13"/>
        <v xml:space="preserve"> </v>
      </c>
      <c r="M106" s="39">
        <f t="shared" si="14"/>
        <v>13657.57</v>
      </c>
      <c r="N106" s="36">
        <v>45.78</v>
      </c>
      <c r="O106" s="37">
        <v>7.50312</v>
      </c>
      <c r="P106" s="37">
        <v>2.3226383136094677</v>
      </c>
      <c r="Q106" s="37">
        <f t="shared" si="15"/>
        <v>8.062834955473372</v>
      </c>
      <c r="R106" s="37">
        <f t="shared" si="16"/>
        <v>3.1834296634541421</v>
      </c>
      <c r="S106" s="39">
        <f t="shared" si="17"/>
        <v>66.849999999999994</v>
      </c>
    </row>
    <row r="107" spans="1:19" ht="38.25" x14ac:dyDescent="0.25">
      <c r="A107" s="33" t="s">
        <v>216</v>
      </c>
      <c r="B107" s="40" t="s">
        <v>217</v>
      </c>
      <c r="C107" s="35"/>
      <c r="D107" s="36">
        <v>11211.361781566668</v>
      </c>
      <c r="E107" s="37">
        <v>561.6231108556417</v>
      </c>
      <c r="F107" s="37"/>
      <c r="G107" s="37">
        <v>304.19237173242635</v>
      </c>
      <c r="H107" s="37"/>
      <c r="I107" s="37">
        <f t="shared" si="11"/>
        <v>1751.1907033024365</v>
      </c>
      <c r="J107" s="37" t="str">
        <f t="shared" si="18"/>
        <v xml:space="preserve"> </v>
      </c>
      <c r="K107" s="37">
        <f t="shared" si="12"/>
        <v>691.41839837285863</v>
      </c>
      <c r="L107" s="37" t="str">
        <f t="shared" si="13"/>
        <v xml:space="preserve"> </v>
      </c>
      <c r="M107" s="39">
        <f t="shared" si="14"/>
        <v>14519.79</v>
      </c>
      <c r="N107" s="36">
        <v>45.78</v>
      </c>
      <c r="O107" s="37">
        <v>7.50312</v>
      </c>
      <c r="P107" s="37">
        <v>2.3226383136094677</v>
      </c>
      <c r="Q107" s="37">
        <f t="shared" si="15"/>
        <v>8.062834955473372</v>
      </c>
      <c r="R107" s="37">
        <f t="shared" si="16"/>
        <v>3.1834296634541421</v>
      </c>
      <c r="S107" s="39">
        <f t="shared" si="17"/>
        <v>66.849999999999994</v>
      </c>
    </row>
    <row r="108" spans="1:19" ht="38.25" x14ac:dyDescent="0.25">
      <c r="A108" s="33" t="s">
        <v>218</v>
      </c>
      <c r="B108" s="40" t="s">
        <v>219</v>
      </c>
      <c r="C108" s="35"/>
      <c r="D108" s="36">
        <v>11211.361781566668</v>
      </c>
      <c r="E108" s="37">
        <v>561.6231108556417</v>
      </c>
      <c r="F108" s="37"/>
      <c r="G108" s="37">
        <v>304.19237173242635</v>
      </c>
      <c r="H108" s="37"/>
      <c r="I108" s="37">
        <f t="shared" si="11"/>
        <v>1751.1907033024365</v>
      </c>
      <c r="J108" s="37" t="str">
        <f t="shared" si="18"/>
        <v xml:space="preserve"> </v>
      </c>
      <c r="K108" s="37">
        <f t="shared" si="12"/>
        <v>691.41839837285863</v>
      </c>
      <c r="L108" s="37" t="str">
        <f t="shared" si="13"/>
        <v xml:space="preserve"> </v>
      </c>
      <c r="M108" s="39">
        <f t="shared" si="14"/>
        <v>14519.79</v>
      </c>
      <c r="N108" s="36">
        <v>45.78</v>
      </c>
      <c r="O108" s="37">
        <v>7.50312</v>
      </c>
      <c r="P108" s="37">
        <v>2.3226383136094677</v>
      </c>
      <c r="Q108" s="37">
        <f t="shared" si="15"/>
        <v>8.062834955473372</v>
      </c>
      <c r="R108" s="37">
        <f t="shared" si="16"/>
        <v>3.1834296634541421</v>
      </c>
      <c r="S108" s="39">
        <f t="shared" si="17"/>
        <v>66.849999999999994</v>
      </c>
    </row>
    <row r="109" spans="1:19" ht="38.25" x14ac:dyDescent="0.25">
      <c r="A109" s="33" t="s">
        <v>220</v>
      </c>
      <c r="B109" s="40" t="s">
        <v>221</v>
      </c>
      <c r="C109" s="35"/>
      <c r="D109" s="36">
        <v>8275.0438429000005</v>
      </c>
      <c r="E109" s="37">
        <v>620.75750668897501</v>
      </c>
      <c r="F109" s="37"/>
      <c r="G109" s="37">
        <v>295.51849963105798</v>
      </c>
      <c r="H109" s="37"/>
      <c r="I109" s="37">
        <f t="shared" si="11"/>
        <v>1332.7413781369048</v>
      </c>
      <c r="J109" s="37" t="str">
        <f t="shared" si="18"/>
        <v xml:space="preserve"> </v>
      </c>
      <c r="K109" s="37">
        <f t="shared" si="12"/>
        <v>526.203061367847</v>
      </c>
      <c r="L109" s="37" t="str">
        <f t="shared" si="13"/>
        <v xml:space="preserve"> </v>
      </c>
      <c r="M109" s="39">
        <f t="shared" si="14"/>
        <v>11050.26</v>
      </c>
      <c r="N109" s="36">
        <v>79.207999999999998</v>
      </c>
      <c r="O109" s="37">
        <v>7.50312</v>
      </c>
      <c r="P109" s="37">
        <v>2.3226383136094677</v>
      </c>
      <c r="Q109" s="37">
        <f t="shared" si="15"/>
        <v>12.909894955473371</v>
      </c>
      <c r="R109" s="37">
        <f t="shared" si="16"/>
        <v>5.0971826634541424</v>
      </c>
      <c r="S109" s="39">
        <f t="shared" si="17"/>
        <v>107.04</v>
      </c>
    </row>
    <row r="110" spans="1:19" ht="38.25" x14ac:dyDescent="0.25">
      <c r="A110" s="33" t="s">
        <v>222</v>
      </c>
      <c r="B110" s="40" t="s">
        <v>223</v>
      </c>
      <c r="C110" s="35"/>
      <c r="D110" s="36">
        <v>8275.0438429000005</v>
      </c>
      <c r="E110" s="37">
        <v>620.75750668897501</v>
      </c>
      <c r="F110" s="37"/>
      <c r="G110" s="37">
        <v>301.80796856596925</v>
      </c>
      <c r="H110" s="37"/>
      <c r="I110" s="37">
        <f t="shared" si="11"/>
        <v>1333.6533511324667</v>
      </c>
      <c r="J110" s="37" t="str">
        <f t="shared" si="18"/>
        <v xml:space="preserve"> </v>
      </c>
      <c r="K110" s="37">
        <f t="shared" si="12"/>
        <v>526.56313346437059</v>
      </c>
      <c r="L110" s="37" t="str">
        <f t="shared" si="13"/>
        <v xml:space="preserve"> </v>
      </c>
      <c r="M110" s="39">
        <f t="shared" si="14"/>
        <v>11057.83</v>
      </c>
      <c r="N110" s="36">
        <v>79.207999999999998</v>
      </c>
      <c r="O110" s="37">
        <v>7.50312</v>
      </c>
      <c r="P110" s="37">
        <v>2.3226383136094677</v>
      </c>
      <c r="Q110" s="37">
        <f t="shared" si="15"/>
        <v>12.909894955473371</v>
      </c>
      <c r="R110" s="37">
        <f t="shared" si="16"/>
        <v>5.0971826634541424</v>
      </c>
      <c r="S110" s="39">
        <f t="shared" si="17"/>
        <v>107.04</v>
      </c>
    </row>
    <row r="111" spans="1:19" ht="38.25" x14ac:dyDescent="0.25">
      <c r="A111" s="33" t="s">
        <v>224</v>
      </c>
      <c r="B111" s="40" t="s">
        <v>225</v>
      </c>
      <c r="C111" s="35"/>
      <c r="D111" s="36">
        <v>8275.0438429000005</v>
      </c>
      <c r="E111" s="37">
        <v>620.75750668897501</v>
      </c>
      <c r="F111" s="37"/>
      <c r="G111" s="37">
        <v>309.14568232336569</v>
      </c>
      <c r="H111" s="37"/>
      <c r="I111" s="37">
        <f t="shared" si="11"/>
        <v>1334.7173196272893</v>
      </c>
      <c r="J111" s="37" t="str">
        <f t="shared" si="18"/>
        <v xml:space="preserve"> </v>
      </c>
      <c r="K111" s="37">
        <f t="shared" si="12"/>
        <v>526.98321757698147</v>
      </c>
      <c r="L111" s="37" t="str">
        <f t="shared" si="13"/>
        <v xml:space="preserve"> </v>
      </c>
      <c r="M111" s="39">
        <f t="shared" si="14"/>
        <v>11066.65</v>
      </c>
      <c r="N111" s="36">
        <v>79.207999999999998</v>
      </c>
      <c r="O111" s="37">
        <v>7.50312</v>
      </c>
      <c r="P111" s="37">
        <v>2.3226383136094677</v>
      </c>
      <c r="Q111" s="37">
        <f t="shared" si="15"/>
        <v>12.909894955473371</v>
      </c>
      <c r="R111" s="37">
        <f t="shared" si="16"/>
        <v>5.0971826634541424</v>
      </c>
      <c r="S111" s="39">
        <f t="shared" si="17"/>
        <v>107.04</v>
      </c>
    </row>
    <row r="112" spans="1:19" ht="38.25" x14ac:dyDescent="0.25">
      <c r="A112" s="33" t="s">
        <v>226</v>
      </c>
      <c r="B112" s="40" t="s">
        <v>227</v>
      </c>
      <c r="C112" s="35"/>
      <c r="D112" s="36">
        <v>8649.8283649000005</v>
      </c>
      <c r="E112" s="37">
        <v>620.75750668897501</v>
      </c>
      <c r="F112" s="37"/>
      <c r="G112" s="37">
        <v>316.48339608076213</v>
      </c>
      <c r="H112" s="37"/>
      <c r="I112" s="37">
        <f t="shared" si="11"/>
        <v>1390.1250438121119</v>
      </c>
      <c r="J112" s="37" t="str">
        <f t="shared" si="18"/>
        <v xml:space="preserve"> </v>
      </c>
      <c r="K112" s="37">
        <f t="shared" si="12"/>
        <v>548.85971557409255</v>
      </c>
      <c r="L112" s="37" t="str">
        <f t="shared" si="13"/>
        <v xml:space="preserve"> </v>
      </c>
      <c r="M112" s="39">
        <f t="shared" si="14"/>
        <v>11526.05</v>
      </c>
      <c r="N112" s="36">
        <v>79.207999999999998</v>
      </c>
      <c r="O112" s="37">
        <v>7.50312</v>
      </c>
      <c r="P112" s="37">
        <v>2.3226383136094677</v>
      </c>
      <c r="Q112" s="37">
        <f t="shared" si="15"/>
        <v>12.909894955473371</v>
      </c>
      <c r="R112" s="37">
        <f t="shared" si="16"/>
        <v>5.0971826634541424</v>
      </c>
      <c r="S112" s="39">
        <f t="shared" si="17"/>
        <v>107.04</v>
      </c>
    </row>
    <row r="113" spans="1:19" ht="38.25" x14ac:dyDescent="0.25">
      <c r="A113" s="33" t="s">
        <v>228</v>
      </c>
      <c r="B113" s="40" t="s">
        <v>229</v>
      </c>
      <c r="C113" s="35"/>
      <c r="D113" s="36">
        <v>8930.4582109000003</v>
      </c>
      <c r="E113" s="37">
        <v>620.75750668897501</v>
      </c>
      <c r="F113" s="37"/>
      <c r="G113" s="37">
        <v>316.48339608076213</v>
      </c>
      <c r="H113" s="37"/>
      <c r="I113" s="37">
        <f t="shared" si="11"/>
        <v>1430.8163714821119</v>
      </c>
      <c r="J113" s="37" t="str">
        <f t="shared" si="18"/>
        <v xml:space="preserve"> </v>
      </c>
      <c r="K113" s="37">
        <f t="shared" si="12"/>
        <v>564.92577425759248</v>
      </c>
      <c r="L113" s="37" t="str">
        <f t="shared" si="13"/>
        <v xml:space="preserve"> </v>
      </c>
      <c r="M113" s="39">
        <f t="shared" si="14"/>
        <v>11863.44</v>
      </c>
      <c r="N113" s="36">
        <v>79.207999999999998</v>
      </c>
      <c r="O113" s="37">
        <v>7.50312</v>
      </c>
      <c r="P113" s="37">
        <v>2.3226383136094677</v>
      </c>
      <c r="Q113" s="37">
        <f t="shared" si="15"/>
        <v>12.909894955473371</v>
      </c>
      <c r="R113" s="37">
        <f t="shared" si="16"/>
        <v>5.0971826634541424</v>
      </c>
      <c r="S113" s="39">
        <f t="shared" si="17"/>
        <v>107.04</v>
      </c>
    </row>
    <row r="114" spans="1:19" ht="38.25" x14ac:dyDescent="0.25">
      <c r="A114" s="33" t="s">
        <v>230</v>
      </c>
      <c r="B114" s="40" t="s">
        <v>231</v>
      </c>
      <c r="C114" s="35"/>
      <c r="D114" s="36">
        <v>9039.5920398999988</v>
      </c>
      <c r="E114" s="37">
        <v>620.75750668897501</v>
      </c>
      <c r="F114" s="37"/>
      <c r="G114" s="37">
        <v>316.48339608076213</v>
      </c>
      <c r="H114" s="37"/>
      <c r="I114" s="37">
        <f t="shared" si="11"/>
        <v>1446.6407766871116</v>
      </c>
      <c r="J114" s="37" t="str">
        <f t="shared" si="18"/>
        <v xml:space="preserve"> </v>
      </c>
      <c r="K114" s="37">
        <f t="shared" si="12"/>
        <v>571.1736859678424</v>
      </c>
      <c r="L114" s="37" t="str">
        <f t="shared" si="13"/>
        <v xml:space="preserve"> </v>
      </c>
      <c r="M114" s="39">
        <f t="shared" si="14"/>
        <v>11994.65</v>
      </c>
      <c r="N114" s="36">
        <v>79.207999999999998</v>
      </c>
      <c r="O114" s="37">
        <v>7.50312</v>
      </c>
      <c r="P114" s="37">
        <v>2.3226383136094677</v>
      </c>
      <c r="Q114" s="37">
        <f t="shared" si="15"/>
        <v>12.909894955473371</v>
      </c>
      <c r="R114" s="37">
        <f t="shared" si="16"/>
        <v>5.0971826634541424</v>
      </c>
      <c r="S114" s="39">
        <f t="shared" si="17"/>
        <v>107.04</v>
      </c>
    </row>
    <row r="115" spans="1:19" ht="38.25" x14ac:dyDescent="0.25">
      <c r="A115" s="33" t="s">
        <v>232</v>
      </c>
      <c r="B115" s="40" t="s">
        <v>233</v>
      </c>
      <c r="C115" s="35"/>
      <c r="D115" s="36">
        <v>9148.7258688999991</v>
      </c>
      <c r="E115" s="37">
        <v>620.75750668897501</v>
      </c>
      <c r="F115" s="37"/>
      <c r="G115" s="37">
        <v>316.48339608076213</v>
      </c>
      <c r="H115" s="37"/>
      <c r="I115" s="37">
        <f t="shared" si="11"/>
        <v>1462.4651818921118</v>
      </c>
      <c r="J115" s="37" t="str">
        <f t="shared" si="18"/>
        <v xml:space="preserve"> </v>
      </c>
      <c r="K115" s="37">
        <f t="shared" si="12"/>
        <v>577.42159767809244</v>
      </c>
      <c r="L115" s="37" t="str">
        <f t="shared" si="13"/>
        <v xml:space="preserve"> </v>
      </c>
      <c r="M115" s="39">
        <f t="shared" si="14"/>
        <v>12125.85</v>
      </c>
      <c r="N115" s="36">
        <v>79.207999999999998</v>
      </c>
      <c r="O115" s="37">
        <v>7.50312</v>
      </c>
      <c r="P115" s="37">
        <v>2.3226383136094677</v>
      </c>
      <c r="Q115" s="37">
        <f t="shared" si="15"/>
        <v>12.909894955473371</v>
      </c>
      <c r="R115" s="37">
        <f t="shared" si="16"/>
        <v>5.0971826634541424</v>
      </c>
      <c r="S115" s="39">
        <f t="shared" si="17"/>
        <v>107.04</v>
      </c>
    </row>
    <row r="116" spans="1:19" ht="38.25" x14ac:dyDescent="0.25">
      <c r="A116" s="33" t="s">
        <v>234</v>
      </c>
      <c r="B116" s="40" t="s">
        <v>235</v>
      </c>
      <c r="C116" s="35"/>
      <c r="D116" s="36">
        <v>9959.434312899999</v>
      </c>
      <c r="E116" s="37">
        <v>620.75750668897501</v>
      </c>
      <c r="F116" s="37"/>
      <c r="G116" s="37">
        <v>316.48339608076213</v>
      </c>
      <c r="H116" s="37"/>
      <c r="I116" s="37">
        <f t="shared" si="11"/>
        <v>1580.0179062721118</v>
      </c>
      <c r="J116" s="37" t="str">
        <f t="shared" si="18"/>
        <v xml:space="preserve"> </v>
      </c>
      <c r="K116" s="37">
        <f t="shared" si="12"/>
        <v>623.83465609709242</v>
      </c>
      <c r="L116" s="37" t="str">
        <f t="shared" si="13"/>
        <v xml:space="preserve"> </v>
      </c>
      <c r="M116" s="39">
        <f t="shared" si="14"/>
        <v>13100.53</v>
      </c>
      <c r="N116" s="36">
        <v>79.207999999999998</v>
      </c>
      <c r="O116" s="37">
        <v>7.50312</v>
      </c>
      <c r="P116" s="37">
        <v>2.3226383136094677</v>
      </c>
      <c r="Q116" s="37">
        <f t="shared" si="15"/>
        <v>12.909894955473371</v>
      </c>
      <c r="R116" s="37">
        <f t="shared" si="16"/>
        <v>5.0971826634541424</v>
      </c>
      <c r="S116" s="39">
        <f t="shared" si="17"/>
        <v>107.04</v>
      </c>
    </row>
    <row r="117" spans="1:19" ht="38.25" x14ac:dyDescent="0.25">
      <c r="A117" s="33" t="s">
        <v>236</v>
      </c>
      <c r="B117" s="40" t="s">
        <v>237</v>
      </c>
      <c r="C117" s="35"/>
      <c r="D117" s="36">
        <v>12048.567610900001</v>
      </c>
      <c r="E117" s="37">
        <v>620.75750668897501</v>
      </c>
      <c r="F117" s="37"/>
      <c r="G117" s="37">
        <v>316.48339608076213</v>
      </c>
      <c r="H117" s="37"/>
      <c r="I117" s="37">
        <f t="shared" si="11"/>
        <v>1882.9422344821121</v>
      </c>
      <c r="J117" s="37" t="str">
        <f t="shared" si="18"/>
        <v xml:space="preserve"> </v>
      </c>
      <c r="K117" s="37">
        <f t="shared" si="12"/>
        <v>743.43753740759257</v>
      </c>
      <c r="L117" s="37" t="str">
        <f t="shared" si="13"/>
        <v xml:space="preserve"> </v>
      </c>
      <c r="M117" s="39">
        <f t="shared" si="14"/>
        <v>15612.19</v>
      </c>
      <c r="N117" s="36">
        <v>79.207999999999998</v>
      </c>
      <c r="O117" s="37">
        <v>7.50312</v>
      </c>
      <c r="P117" s="37">
        <v>2.3226383136094677</v>
      </c>
      <c r="Q117" s="37">
        <f t="shared" si="15"/>
        <v>12.909894955473371</v>
      </c>
      <c r="R117" s="37">
        <f t="shared" si="16"/>
        <v>5.0971826634541424</v>
      </c>
      <c r="S117" s="39">
        <f t="shared" si="17"/>
        <v>107.04</v>
      </c>
    </row>
    <row r="118" spans="1:19" ht="38.25" x14ac:dyDescent="0.25">
      <c r="A118" s="33" t="s">
        <v>238</v>
      </c>
      <c r="B118" s="40" t="s">
        <v>239</v>
      </c>
      <c r="C118" s="35"/>
      <c r="D118" s="36">
        <v>12859.276054900001</v>
      </c>
      <c r="E118" s="37">
        <v>620.75750668897501</v>
      </c>
      <c r="F118" s="37"/>
      <c r="G118" s="37">
        <v>316.48339608076213</v>
      </c>
      <c r="H118" s="37"/>
      <c r="I118" s="37">
        <f t="shared" si="11"/>
        <v>2000.4949588621121</v>
      </c>
      <c r="J118" s="37" t="str">
        <f t="shared" si="18"/>
        <v xml:space="preserve"> </v>
      </c>
      <c r="K118" s="37">
        <f t="shared" si="12"/>
        <v>789.85059582659255</v>
      </c>
      <c r="L118" s="37" t="str">
        <f t="shared" si="13"/>
        <v xml:space="preserve"> </v>
      </c>
      <c r="M118" s="39">
        <f t="shared" si="14"/>
        <v>16586.86</v>
      </c>
      <c r="N118" s="36">
        <v>79.207999999999998</v>
      </c>
      <c r="O118" s="37">
        <v>7.50312</v>
      </c>
      <c r="P118" s="37">
        <v>2.3226383136094677</v>
      </c>
      <c r="Q118" s="37">
        <f t="shared" si="15"/>
        <v>12.909894955473371</v>
      </c>
      <c r="R118" s="37">
        <f t="shared" si="16"/>
        <v>5.0971826634541424</v>
      </c>
      <c r="S118" s="39">
        <f t="shared" si="17"/>
        <v>107.04</v>
      </c>
    </row>
    <row r="119" spans="1:19" ht="38.25" x14ac:dyDescent="0.25">
      <c r="A119" s="33" t="s">
        <v>240</v>
      </c>
      <c r="B119" s="40" t="s">
        <v>241</v>
      </c>
      <c r="C119" s="35"/>
      <c r="D119" s="36">
        <v>12859.276054900001</v>
      </c>
      <c r="E119" s="37">
        <v>620.75750668897501</v>
      </c>
      <c r="F119" s="37"/>
      <c r="G119" s="37">
        <v>316.48339608076213</v>
      </c>
      <c r="H119" s="37"/>
      <c r="I119" s="37">
        <f t="shared" si="11"/>
        <v>2000.4949588621121</v>
      </c>
      <c r="J119" s="37" t="str">
        <f t="shared" si="18"/>
        <v xml:space="preserve"> </v>
      </c>
      <c r="K119" s="37">
        <f t="shared" si="12"/>
        <v>789.85059582659255</v>
      </c>
      <c r="L119" s="37" t="str">
        <f t="shared" si="13"/>
        <v xml:space="preserve"> </v>
      </c>
      <c r="M119" s="39">
        <f t="shared" si="14"/>
        <v>16586.86</v>
      </c>
      <c r="N119" s="36">
        <v>79.207999999999998</v>
      </c>
      <c r="O119" s="37">
        <v>7.50312</v>
      </c>
      <c r="P119" s="37">
        <v>2.3226383136094677</v>
      </c>
      <c r="Q119" s="37">
        <f t="shared" si="15"/>
        <v>12.909894955473371</v>
      </c>
      <c r="R119" s="37">
        <f t="shared" si="16"/>
        <v>5.0971826634541424</v>
      </c>
      <c r="S119" s="39">
        <f t="shared" si="17"/>
        <v>107.04</v>
      </c>
    </row>
    <row r="120" spans="1:19" ht="38.25" x14ac:dyDescent="0.25">
      <c r="A120" s="33" t="s">
        <v>242</v>
      </c>
      <c r="B120" s="40" t="s">
        <v>243</v>
      </c>
      <c r="C120" s="35"/>
      <c r="D120" s="36">
        <v>11445.750066333334</v>
      </c>
      <c r="E120" s="37">
        <v>636.88506918897497</v>
      </c>
      <c r="F120" s="37"/>
      <c r="G120" s="37">
        <v>309.90254722491431</v>
      </c>
      <c r="H120" s="37"/>
      <c r="I120" s="37">
        <f t="shared" si="11"/>
        <v>1796.9179639983472</v>
      </c>
      <c r="J120" s="37" t="str">
        <f t="shared" si="18"/>
        <v xml:space="preserve"> </v>
      </c>
      <c r="K120" s="37">
        <f t="shared" si="12"/>
        <v>709.47278233727855</v>
      </c>
      <c r="L120" s="37" t="str">
        <f t="shared" si="13"/>
        <v xml:space="preserve"> </v>
      </c>
      <c r="M120" s="39">
        <f t="shared" si="14"/>
        <v>14898.93</v>
      </c>
      <c r="N120" s="36">
        <v>105.367</v>
      </c>
      <c r="O120" s="37">
        <v>7.50312</v>
      </c>
      <c r="P120" s="37">
        <v>2.3226383136094677</v>
      </c>
      <c r="Q120" s="37">
        <f t="shared" si="15"/>
        <v>16.702949955473372</v>
      </c>
      <c r="R120" s="37">
        <f t="shared" si="16"/>
        <v>6.5947854134541419</v>
      </c>
      <c r="S120" s="39">
        <f t="shared" si="17"/>
        <v>138.49</v>
      </c>
    </row>
    <row r="121" spans="1:19" ht="38.25" x14ac:dyDescent="0.25">
      <c r="A121" s="33" t="s">
        <v>244</v>
      </c>
      <c r="B121" s="40" t="s">
        <v>245</v>
      </c>
      <c r="C121" s="35"/>
      <c r="D121" s="36">
        <v>11445.750066333334</v>
      </c>
      <c r="E121" s="37">
        <v>636.88506918897497</v>
      </c>
      <c r="F121" s="37"/>
      <c r="G121" s="37">
        <v>317.24026098231076</v>
      </c>
      <c r="H121" s="37"/>
      <c r="I121" s="37">
        <f t="shared" si="11"/>
        <v>1797.9819324931698</v>
      </c>
      <c r="J121" s="37" t="str">
        <f t="shared" si="18"/>
        <v xml:space="preserve"> </v>
      </c>
      <c r="K121" s="37">
        <f t="shared" si="12"/>
        <v>709.89286644988954</v>
      </c>
      <c r="L121" s="37" t="str">
        <f t="shared" si="13"/>
        <v xml:space="preserve"> </v>
      </c>
      <c r="M121" s="39">
        <f t="shared" si="14"/>
        <v>14907.75</v>
      </c>
      <c r="N121" s="36">
        <v>105.367</v>
      </c>
      <c r="O121" s="37">
        <v>7.50312</v>
      </c>
      <c r="P121" s="37">
        <v>2.3226383136094677</v>
      </c>
      <c r="Q121" s="37">
        <f t="shared" si="15"/>
        <v>16.702949955473372</v>
      </c>
      <c r="R121" s="37">
        <f t="shared" si="16"/>
        <v>6.5947854134541419</v>
      </c>
      <c r="S121" s="39">
        <f t="shared" si="17"/>
        <v>138.49</v>
      </c>
    </row>
    <row r="122" spans="1:19" ht="38.25" x14ac:dyDescent="0.25">
      <c r="A122" s="33" t="s">
        <v>246</v>
      </c>
      <c r="B122" s="40" t="s">
        <v>247</v>
      </c>
      <c r="C122" s="35"/>
      <c r="D122" s="36">
        <v>12851.391598333334</v>
      </c>
      <c r="E122" s="37">
        <v>636.88506918897497</v>
      </c>
      <c r="F122" s="37"/>
      <c r="G122" s="37">
        <v>324.5779747397072</v>
      </c>
      <c r="H122" s="37"/>
      <c r="I122" s="37">
        <f t="shared" si="11"/>
        <v>2002.8639231279919</v>
      </c>
      <c r="J122" s="37" t="str">
        <f t="shared" si="18"/>
        <v xml:space="preserve"> </v>
      </c>
      <c r="K122" s="37">
        <f t="shared" si="12"/>
        <v>790.78592826950035</v>
      </c>
      <c r="L122" s="37" t="str">
        <f t="shared" si="13"/>
        <v xml:space="preserve"> </v>
      </c>
      <c r="M122" s="39">
        <f t="shared" si="14"/>
        <v>16606.5</v>
      </c>
      <c r="N122" s="36">
        <v>105.367</v>
      </c>
      <c r="O122" s="37">
        <v>7.50312</v>
      </c>
      <c r="P122" s="37">
        <v>2.3226383136094677</v>
      </c>
      <c r="Q122" s="37">
        <f t="shared" si="15"/>
        <v>16.702949955473372</v>
      </c>
      <c r="R122" s="37">
        <f t="shared" si="16"/>
        <v>6.5947854134541419</v>
      </c>
      <c r="S122" s="39">
        <f t="shared" si="17"/>
        <v>138.49</v>
      </c>
    </row>
    <row r="123" spans="1:19" ht="38.25" x14ac:dyDescent="0.25">
      <c r="A123" s="33" t="s">
        <v>248</v>
      </c>
      <c r="B123" s="40" t="s">
        <v>249</v>
      </c>
      <c r="C123" s="35"/>
      <c r="D123" s="36">
        <v>12851.391598333334</v>
      </c>
      <c r="E123" s="37">
        <v>636.88506918897497</v>
      </c>
      <c r="F123" s="37"/>
      <c r="G123" s="37">
        <v>324.5779747397072</v>
      </c>
      <c r="H123" s="37"/>
      <c r="I123" s="37">
        <f t="shared" si="11"/>
        <v>2002.8639231279919</v>
      </c>
      <c r="J123" s="37" t="str">
        <f t="shared" si="18"/>
        <v xml:space="preserve"> </v>
      </c>
      <c r="K123" s="37">
        <f t="shared" si="12"/>
        <v>790.78592826950035</v>
      </c>
      <c r="L123" s="37" t="str">
        <f t="shared" si="13"/>
        <v xml:space="preserve"> </v>
      </c>
      <c r="M123" s="39">
        <f t="shared" si="14"/>
        <v>16606.5</v>
      </c>
      <c r="N123" s="36">
        <v>105.367</v>
      </c>
      <c r="O123" s="37">
        <v>7.50312</v>
      </c>
      <c r="P123" s="37">
        <v>2.3226383136094677</v>
      </c>
      <c r="Q123" s="37">
        <f t="shared" si="15"/>
        <v>16.702949955473372</v>
      </c>
      <c r="R123" s="37">
        <f t="shared" si="16"/>
        <v>6.5947854134541419</v>
      </c>
      <c r="S123" s="39">
        <f t="shared" si="17"/>
        <v>138.49</v>
      </c>
    </row>
    <row r="124" spans="1:19" ht="38.25" x14ac:dyDescent="0.25">
      <c r="A124" s="33" t="s">
        <v>250</v>
      </c>
      <c r="B124" s="40" t="s">
        <v>251</v>
      </c>
      <c r="C124" s="35"/>
      <c r="D124" s="36">
        <v>12851.391598333334</v>
      </c>
      <c r="E124" s="37">
        <v>636.88506918897497</v>
      </c>
      <c r="F124" s="37"/>
      <c r="G124" s="37">
        <v>324.5779747397072</v>
      </c>
      <c r="H124" s="37"/>
      <c r="I124" s="37">
        <f t="shared" si="11"/>
        <v>2002.8639231279919</v>
      </c>
      <c r="J124" s="37" t="str">
        <f t="shared" si="18"/>
        <v xml:space="preserve"> </v>
      </c>
      <c r="K124" s="37">
        <f t="shared" si="12"/>
        <v>790.78592826950035</v>
      </c>
      <c r="L124" s="37" t="str">
        <f t="shared" si="13"/>
        <v xml:space="preserve"> </v>
      </c>
      <c r="M124" s="39">
        <f t="shared" si="14"/>
        <v>16606.5</v>
      </c>
      <c r="N124" s="36">
        <v>105.367</v>
      </c>
      <c r="O124" s="37">
        <v>7.50312</v>
      </c>
      <c r="P124" s="37">
        <v>2.3226383136094677</v>
      </c>
      <c r="Q124" s="37">
        <f t="shared" si="15"/>
        <v>16.702949955473372</v>
      </c>
      <c r="R124" s="37">
        <f t="shared" si="16"/>
        <v>6.5947854134541419</v>
      </c>
      <c r="S124" s="39">
        <f t="shared" si="17"/>
        <v>138.49</v>
      </c>
    </row>
    <row r="125" spans="1:19" ht="38.25" x14ac:dyDescent="0.25">
      <c r="A125" s="33" t="s">
        <v>252</v>
      </c>
      <c r="B125" s="40" t="s">
        <v>253</v>
      </c>
      <c r="C125" s="35"/>
      <c r="D125" s="36">
        <v>13446.811598333334</v>
      </c>
      <c r="E125" s="37">
        <v>636.88506918897497</v>
      </c>
      <c r="F125" s="37"/>
      <c r="G125" s="37">
        <v>324.5779747397072</v>
      </c>
      <c r="H125" s="37"/>
      <c r="I125" s="37">
        <f t="shared" si="11"/>
        <v>2089.1998231279922</v>
      </c>
      <c r="J125" s="37" t="str">
        <f t="shared" si="18"/>
        <v xml:space="preserve"> </v>
      </c>
      <c r="K125" s="37">
        <f t="shared" si="12"/>
        <v>824.87372326950026</v>
      </c>
      <c r="L125" s="37" t="str">
        <f t="shared" si="13"/>
        <v xml:space="preserve"> </v>
      </c>
      <c r="M125" s="39">
        <f t="shared" si="14"/>
        <v>17322.349999999999</v>
      </c>
      <c r="N125" s="36">
        <v>105.367</v>
      </c>
      <c r="O125" s="37">
        <v>7.50312</v>
      </c>
      <c r="P125" s="37">
        <v>2.3226383136094677</v>
      </c>
      <c r="Q125" s="37">
        <f t="shared" si="15"/>
        <v>16.702949955473372</v>
      </c>
      <c r="R125" s="37">
        <f t="shared" si="16"/>
        <v>6.5947854134541419</v>
      </c>
      <c r="S125" s="39">
        <f t="shared" si="17"/>
        <v>138.49</v>
      </c>
    </row>
    <row r="126" spans="1:19" ht="38.25" x14ac:dyDescent="0.25">
      <c r="A126" s="33" t="s">
        <v>254</v>
      </c>
      <c r="B126" s="40" t="s">
        <v>255</v>
      </c>
      <c r="C126" s="35"/>
      <c r="D126" s="36">
        <v>13446.811598333334</v>
      </c>
      <c r="E126" s="37">
        <v>636.88506918897497</v>
      </c>
      <c r="F126" s="37"/>
      <c r="G126" s="37">
        <v>324.5779747397072</v>
      </c>
      <c r="H126" s="37"/>
      <c r="I126" s="37">
        <f t="shared" si="11"/>
        <v>2089.1998231279922</v>
      </c>
      <c r="J126" s="37" t="str">
        <f t="shared" si="18"/>
        <v xml:space="preserve"> </v>
      </c>
      <c r="K126" s="37">
        <f t="shared" si="12"/>
        <v>824.87372326950026</v>
      </c>
      <c r="L126" s="37" t="str">
        <f t="shared" si="13"/>
        <v xml:space="preserve"> </v>
      </c>
      <c r="M126" s="39">
        <f t="shared" si="14"/>
        <v>17322.349999999999</v>
      </c>
      <c r="N126" s="36">
        <v>105.367</v>
      </c>
      <c r="O126" s="37">
        <v>7.50312</v>
      </c>
      <c r="P126" s="37">
        <v>2.3226383136094677</v>
      </c>
      <c r="Q126" s="37">
        <f t="shared" si="15"/>
        <v>16.702949955473372</v>
      </c>
      <c r="R126" s="37">
        <f t="shared" si="16"/>
        <v>6.5947854134541419</v>
      </c>
      <c r="S126" s="39">
        <f t="shared" si="17"/>
        <v>138.49</v>
      </c>
    </row>
    <row r="127" spans="1:19" ht="38.25" x14ac:dyDescent="0.25">
      <c r="A127" s="33" t="s">
        <v>256</v>
      </c>
      <c r="B127" s="40" t="s">
        <v>257</v>
      </c>
      <c r="C127" s="35"/>
      <c r="D127" s="36">
        <v>11999.721598333334</v>
      </c>
      <c r="E127" s="37">
        <v>636.88506918897497</v>
      </c>
      <c r="F127" s="37"/>
      <c r="G127" s="37">
        <v>324.5779747397072</v>
      </c>
      <c r="H127" s="37"/>
      <c r="I127" s="37">
        <f t="shared" si="11"/>
        <v>1879.3717731279919</v>
      </c>
      <c r="J127" s="37" t="str">
        <f t="shared" si="18"/>
        <v xml:space="preserve"> </v>
      </c>
      <c r="K127" s="37">
        <f t="shared" si="12"/>
        <v>742.02782076950041</v>
      </c>
      <c r="L127" s="37" t="str">
        <f t="shared" si="13"/>
        <v xml:space="preserve"> </v>
      </c>
      <c r="M127" s="39">
        <f t="shared" si="14"/>
        <v>15582.58</v>
      </c>
      <c r="N127" s="36">
        <v>105.367</v>
      </c>
      <c r="O127" s="37">
        <v>7.50312</v>
      </c>
      <c r="P127" s="37">
        <v>2.3226383136094677</v>
      </c>
      <c r="Q127" s="37">
        <f t="shared" si="15"/>
        <v>16.702949955473372</v>
      </c>
      <c r="R127" s="37">
        <f t="shared" si="16"/>
        <v>6.5947854134541419</v>
      </c>
      <c r="S127" s="39">
        <f t="shared" si="17"/>
        <v>138.49</v>
      </c>
    </row>
    <row r="128" spans="1:19" ht="38.25" x14ac:dyDescent="0.25">
      <c r="A128" s="33" t="s">
        <v>258</v>
      </c>
      <c r="B128" s="40" t="s">
        <v>259</v>
      </c>
      <c r="C128" s="35"/>
      <c r="D128" s="36">
        <v>11999.721598333334</v>
      </c>
      <c r="E128" s="37">
        <v>636.88506918897497</v>
      </c>
      <c r="F128" s="37"/>
      <c r="G128" s="37">
        <v>324.5779747397072</v>
      </c>
      <c r="H128" s="37"/>
      <c r="I128" s="37">
        <f t="shared" si="11"/>
        <v>1879.3717731279919</v>
      </c>
      <c r="J128" s="37" t="str">
        <f t="shared" si="18"/>
        <v xml:space="preserve"> </v>
      </c>
      <c r="K128" s="37">
        <f t="shared" si="12"/>
        <v>742.02782076950041</v>
      </c>
      <c r="L128" s="37" t="str">
        <f t="shared" si="13"/>
        <v xml:space="preserve"> </v>
      </c>
      <c r="M128" s="39">
        <f t="shared" si="14"/>
        <v>15582.58</v>
      </c>
      <c r="N128" s="36">
        <v>105.367</v>
      </c>
      <c r="O128" s="37">
        <v>7.50312</v>
      </c>
      <c r="P128" s="37">
        <v>2.3226383136094677</v>
      </c>
      <c r="Q128" s="37">
        <f t="shared" si="15"/>
        <v>16.702949955473372</v>
      </c>
      <c r="R128" s="37">
        <f t="shared" si="16"/>
        <v>6.5947854134541419</v>
      </c>
      <c r="S128" s="39">
        <f t="shared" si="17"/>
        <v>138.49</v>
      </c>
    </row>
    <row r="129" spans="1:19" ht="38.25" x14ac:dyDescent="0.25">
      <c r="A129" s="33" t="s">
        <v>260</v>
      </c>
      <c r="B129" s="40" t="s">
        <v>261</v>
      </c>
      <c r="C129" s="35"/>
      <c r="D129" s="36">
        <v>16061.163372333334</v>
      </c>
      <c r="E129" s="37">
        <v>636.88506918897497</v>
      </c>
      <c r="F129" s="37"/>
      <c r="G129" s="37">
        <v>324.5779747397072</v>
      </c>
      <c r="H129" s="37"/>
      <c r="I129" s="37">
        <f t="shared" si="11"/>
        <v>2468.2808303579923</v>
      </c>
      <c r="J129" s="37" t="str">
        <f t="shared" si="18"/>
        <v xml:space="preserve"> </v>
      </c>
      <c r="K129" s="37">
        <f t="shared" si="12"/>
        <v>974.54536233100043</v>
      </c>
      <c r="L129" s="37" t="str">
        <f t="shared" si="13"/>
        <v xml:space="preserve"> </v>
      </c>
      <c r="M129" s="39">
        <f t="shared" si="14"/>
        <v>20465.45</v>
      </c>
      <c r="N129" s="36">
        <v>105.367</v>
      </c>
      <c r="O129" s="37">
        <v>7.50312</v>
      </c>
      <c r="P129" s="37">
        <v>2.3226383136094677</v>
      </c>
      <c r="Q129" s="37">
        <f t="shared" si="15"/>
        <v>16.702949955473372</v>
      </c>
      <c r="R129" s="37">
        <f t="shared" si="16"/>
        <v>6.5947854134541419</v>
      </c>
      <c r="S129" s="39">
        <f t="shared" si="17"/>
        <v>138.49</v>
      </c>
    </row>
    <row r="130" spans="1:19" ht="38.25" x14ac:dyDescent="0.25">
      <c r="A130" s="33" t="s">
        <v>262</v>
      </c>
      <c r="B130" s="40" t="s">
        <v>263</v>
      </c>
      <c r="C130" s="35"/>
      <c r="D130" s="36">
        <v>11937.201477000002</v>
      </c>
      <c r="E130" s="37">
        <v>682.57982960564175</v>
      </c>
      <c r="F130" s="37"/>
      <c r="G130" s="37">
        <v>359.99015353926342</v>
      </c>
      <c r="H130" s="37"/>
      <c r="I130" s="37">
        <f t="shared" si="11"/>
        <v>1882.0668617210115</v>
      </c>
      <c r="J130" s="37" t="str">
        <f t="shared" si="18"/>
        <v xml:space="preserve"> </v>
      </c>
      <c r="K130" s="37">
        <f t="shared" si="12"/>
        <v>743.09191609329605</v>
      </c>
      <c r="L130" s="37" t="str">
        <f t="shared" si="13"/>
        <v xml:space="preserve"> </v>
      </c>
      <c r="M130" s="39">
        <f t="shared" si="14"/>
        <v>15604.93</v>
      </c>
      <c r="N130" s="36">
        <v>158.417</v>
      </c>
      <c r="O130" s="37">
        <v>7.50312</v>
      </c>
      <c r="P130" s="37">
        <v>2.3226383136094677</v>
      </c>
      <c r="Q130" s="37">
        <f t="shared" si="15"/>
        <v>24.395199955473373</v>
      </c>
      <c r="R130" s="37">
        <f t="shared" si="16"/>
        <v>9.6318979134541429</v>
      </c>
      <c r="S130" s="39">
        <f t="shared" si="17"/>
        <v>202.27</v>
      </c>
    </row>
    <row r="131" spans="1:19" ht="38.25" x14ac:dyDescent="0.25">
      <c r="A131" s="33" t="s">
        <v>264</v>
      </c>
      <c r="B131" s="40" t="s">
        <v>265</v>
      </c>
      <c r="C131" s="35"/>
      <c r="D131" s="36">
        <v>11937.201477000002</v>
      </c>
      <c r="E131" s="37">
        <v>682.57982960564175</v>
      </c>
      <c r="F131" s="37"/>
      <c r="G131" s="37">
        <v>367.32786729665986</v>
      </c>
      <c r="H131" s="37"/>
      <c r="I131" s="37">
        <f t="shared" si="11"/>
        <v>1883.1308302158338</v>
      </c>
      <c r="J131" s="37" t="str">
        <f t="shared" si="18"/>
        <v xml:space="preserve"> </v>
      </c>
      <c r="K131" s="37">
        <f t="shared" si="12"/>
        <v>743.51200020590693</v>
      </c>
      <c r="L131" s="37" t="str">
        <f t="shared" si="13"/>
        <v xml:space="preserve"> </v>
      </c>
      <c r="M131" s="39">
        <f t="shared" si="14"/>
        <v>15613.75</v>
      </c>
      <c r="N131" s="36">
        <v>158.417</v>
      </c>
      <c r="O131" s="37">
        <v>7.50312</v>
      </c>
      <c r="P131" s="37">
        <v>2.3226383136094677</v>
      </c>
      <c r="Q131" s="37">
        <f t="shared" si="15"/>
        <v>24.395199955473373</v>
      </c>
      <c r="R131" s="37">
        <f t="shared" si="16"/>
        <v>9.6318979134541429</v>
      </c>
      <c r="S131" s="39">
        <f t="shared" si="17"/>
        <v>202.27</v>
      </c>
    </row>
    <row r="132" spans="1:19" ht="38.25" x14ac:dyDescent="0.25">
      <c r="A132" s="33" t="s">
        <v>266</v>
      </c>
      <c r="B132" s="40" t="s">
        <v>267</v>
      </c>
      <c r="C132" s="35"/>
      <c r="D132" s="36">
        <v>11937.201477000002</v>
      </c>
      <c r="E132" s="37">
        <v>682.57982960564175</v>
      </c>
      <c r="F132" s="37"/>
      <c r="G132" s="37">
        <v>367.32786729665986</v>
      </c>
      <c r="H132" s="37"/>
      <c r="I132" s="37">
        <f t="shared" si="11"/>
        <v>1883.1308302158338</v>
      </c>
      <c r="J132" s="37" t="str">
        <f t="shared" si="18"/>
        <v xml:space="preserve"> </v>
      </c>
      <c r="K132" s="37">
        <f t="shared" si="12"/>
        <v>743.51200020590693</v>
      </c>
      <c r="L132" s="37" t="str">
        <f t="shared" si="13"/>
        <v xml:space="preserve"> </v>
      </c>
      <c r="M132" s="39">
        <f t="shared" si="14"/>
        <v>15613.75</v>
      </c>
      <c r="N132" s="36">
        <v>158.417</v>
      </c>
      <c r="O132" s="37">
        <v>7.50312</v>
      </c>
      <c r="P132" s="37">
        <v>2.3226383136094677</v>
      </c>
      <c r="Q132" s="37">
        <f t="shared" si="15"/>
        <v>24.395199955473373</v>
      </c>
      <c r="R132" s="37">
        <f t="shared" si="16"/>
        <v>9.6318979134541429</v>
      </c>
      <c r="S132" s="39">
        <f t="shared" si="17"/>
        <v>202.27</v>
      </c>
    </row>
    <row r="133" spans="1:19" ht="38.25" x14ac:dyDescent="0.25">
      <c r="A133" s="33" t="s">
        <v>268</v>
      </c>
      <c r="B133" s="40" t="s">
        <v>269</v>
      </c>
      <c r="C133" s="35"/>
      <c r="D133" s="36">
        <v>12031.954265</v>
      </c>
      <c r="E133" s="37">
        <v>682.57982960564175</v>
      </c>
      <c r="F133" s="37"/>
      <c r="G133" s="37">
        <v>367.32786729665986</v>
      </c>
      <c r="H133" s="37"/>
      <c r="I133" s="37">
        <f t="shared" si="11"/>
        <v>1896.8699844758335</v>
      </c>
      <c r="J133" s="37" t="str">
        <f t="shared" si="18"/>
        <v xml:space="preserve"> </v>
      </c>
      <c r="K133" s="37">
        <f t="shared" si="12"/>
        <v>748.93659731890682</v>
      </c>
      <c r="L133" s="37" t="str">
        <f t="shared" si="13"/>
        <v xml:space="preserve"> </v>
      </c>
      <c r="M133" s="39">
        <f t="shared" si="14"/>
        <v>15727.67</v>
      </c>
      <c r="N133" s="36">
        <v>158.417</v>
      </c>
      <c r="O133" s="37">
        <v>7.50312</v>
      </c>
      <c r="P133" s="37">
        <v>2.3226383136094677</v>
      </c>
      <c r="Q133" s="37">
        <f t="shared" si="15"/>
        <v>24.395199955473373</v>
      </c>
      <c r="R133" s="37">
        <f t="shared" si="16"/>
        <v>9.6318979134541429</v>
      </c>
      <c r="S133" s="39">
        <f t="shared" si="17"/>
        <v>202.27</v>
      </c>
    </row>
    <row r="134" spans="1:19" ht="38.25" x14ac:dyDescent="0.25">
      <c r="A134" s="33" t="s">
        <v>270</v>
      </c>
      <c r="B134" s="40" t="s">
        <v>271</v>
      </c>
      <c r="C134" s="35"/>
      <c r="D134" s="36">
        <v>12031.954265</v>
      </c>
      <c r="E134" s="37">
        <v>682.57982960564175</v>
      </c>
      <c r="F134" s="37"/>
      <c r="G134" s="37">
        <v>367.32786729665986</v>
      </c>
      <c r="H134" s="37"/>
      <c r="I134" s="37">
        <f t="shared" si="11"/>
        <v>1896.8699844758335</v>
      </c>
      <c r="J134" s="37" t="str">
        <f t="shared" si="18"/>
        <v xml:space="preserve"> </v>
      </c>
      <c r="K134" s="37">
        <f t="shared" si="12"/>
        <v>748.93659731890682</v>
      </c>
      <c r="L134" s="37" t="str">
        <f t="shared" si="13"/>
        <v xml:space="preserve"> </v>
      </c>
      <c r="M134" s="39">
        <f t="shared" si="14"/>
        <v>15727.67</v>
      </c>
      <c r="N134" s="36">
        <v>158.417</v>
      </c>
      <c r="O134" s="37">
        <v>7.50312</v>
      </c>
      <c r="P134" s="37">
        <v>2.3226383136094677</v>
      </c>
      <c r="Q134" s="37">
        <f t="shared" si="15"/>
        <v>24.395199955473373</v>
      </c>
      <c r="R134" s="37">
        <f t="shared" si="16"/>
        <v>9.6318979134541429</v>
      </c>
      <c r="S134" s="39">
        <f t="shared" si="17"/>
        <v>202.27</v>
      </c>
    </row>
    <row r="135" spans="1:19" ht="38.25" x14ac:dyDescent="0.25">
      <c r="A135" s="33" t="s">
        <v>272</v>
      </c>
      <c r="B135" s="40" t="s">
        <v>273</v>
      </c>
      <c r="C135" s="35"/>
      <c r="D135" s="36">
        <v>15429.484005</v>
      </c>
      <c r="E135" s="37">
        <v>682.57982960564175</v>
      </c>
      <c r="F135" s="37"/>
      <c r="G135" s="37">
        <v>367.32786729665986</v>
      </c>
      <c r="H135" s="37"/>
      <c r="I135" s="37">
        <f t="shared" si="11"/>
        <v>2389.5117967758338</v>
      </c>
      <c r="J135" s="37" t="str">
        <f t="shared" si="18"/>
        <v xml:space="preserve"> </v>
      </c>
      <c r="K135" s="37">
        <f t="shared" si="12"/>
        <v>943.44517493390686</v>
      </c>
      <c r="L135" s="37" t="str">
        <f t="shared" si="13"/>
        <v xml:space="preserve"> </v>
      </c>
      <c r="M135" s="39">
        <f t="shared" si="14"/>
        <v>19812.349999999999</v>
      </c>
      <c r="N135" s="36">
        <v>158.417</v>
      </c>
      <c r="O135" s="37">
        <v>7.50312</v>
      </c>
      <c r="P135" s="37">
        <v>2.3226383136094677</v>
      </c>
      <c r="Q135" s="37">
        <f t="shared" si="15"/>
        <v>24.395199955473373</v>
      </c>
      <c r="R135" s="37">
        <f t="shared" si="16"/>
        <v>9.6318979134541429</v>
      </c>
      <c r="S135" s="39">
        <f t="shared" si="17"/>
        <v>202.27</v>
      </c>
    </row>
    <row r="136" spans="1:19" ht="38.25" x14ac:dyDescent="0.25">
      <c r="A136" s="33" t="s">
        <v>274</v>
      </c>
      <c r="B136" s="40" t="s">
        <v>275</v>
      </c>
      <c r="C136" s="35"/>
      <c r="D136" s="36">
        <v>14055.454265</v>
      </c>
      <c r="E136" s="37">
        <v>682.57982960564175</v>
      </c>
      <c r="F136" s="37"/>
      <c r="G136" s="37">
        <v>367.32786729665986</v>
      </c>
      <c r="H136" s="37"/>
      <c r="I136" s="37">
        <f t="shared" si="11"/>
        <v>2190.2774844758337</v>
      </c>
      <c r="J136" s="37" t="str">
        <f t="shared" si="18"/>
        <v xml:space="preserve"> </v>
      </c>
      <c r="K136" s="37">
        <f t="shared" si="12"/>
        <v>864.78197231890681</v>
      </c>
      <c r="L136" s="37" t="str">
        <f t="shared" si="13"/>
        <v xml:space="preserve"> </v>
      </c>
      <c r="M136" s="39">
        <f t="shared" si="14"/>
        <v>18160.419999999998</v>
      </c>
      <c r="N136" s="36">
        <v>158.417</v>
      </c>
      <c r="O136" s="37">
        <v>7.50312</v>
      </c>
      <c r="P136" s="37">
        <v>2.3226383136094677</v>
      </c>
      <c r="Q136" s="37">
        <f t="shared" si="15"/>
        <v>24.395199955473373</v>
      </c>
      <c r="R136" s="37">
        <f t="shared" si="16"/>
        <v>9.6318979134541429</v>
      </c>
      <c r="S136" s="39">
        <f t="shared" si="17"/>
        <v>202.27</v>
      </c>
    </row>
    <row r="137" spans="1:19" ht="38.25" x14ac:dyDescent="0.25">
      <c r="A137" s="33" t="s">
        <v>276</v>
      </c>
      <c r="B137" s="40" t="s">
        <v>277</v>
      </c>
      <c r="C137" s="35"/>
      <c r="D137" s="36">
        <v>21624.454265</v>
      </c>
      <c r="E137" s="37">
        <v>682.57982960564175</v>
      </c>
      <c r="F137" s="37"/>
      <c r="G137" s="37">
        <v>367.32786729665986</v>
      </c>
      <c r="H137" s="37"/>
      <c r="I137" s="37">
        <f t="shared" ref="I137:I200" si="19">IF(G137&gt;0,(D137+E137+G137)*14.5%," ")</f>
        <v>3287.7824844758334</v>
      </c>
      <c r="J137" s="37" t="str">
        <f t="shared" si="18"/>
        <v xml:space="preserve"> </v>
      </c>
      <c r="K137" s="37">
        <f t="shared" ref="K137:K200" si="20">IF(G137&gt;0,SUM(D137:E137,G137,I137)*5%," ")</f>
        <v>1298.1072223189067</v>
      </c>
      <c r="L137" s="37" t="str">
        <f t="shared" ref="L137:L168" si="21">IFERROR(ROUND(IF(F137&gt;0,SUM(C137,E137,F137,H137,J137)," "),2)," ")</f>
        <v xml:space="preserve"> </v>
      </c>
      <c r="M137" s="39">
        <f t="shared" ref="M137:M168" si="22">ROUND(IF(G137&gt;0,SUM(D137:E137,G137,I137,K137)," "),2)</f>
        <v>27260.25</v>
      </c>
      <c r="N137" s="36">
        <v>158.417</v>
      </c>
      <c r="O137" s="37">
        <v>7.50312</v>
      </c>
      <c r="P137" s="37">
        <v>2.3226383136094677</v>
      </c>
      <c r="Q137" s="37">
        <f t="shared" ref="Q137:Q200" si="23">SUM(N137:P137)*14.5%</f>
        <v>24.395199955473373</v>
      </c>
      <c r="R137" s="37">
        <f t="shared" ref="R137:R200" si="24">SUM(N137:Q137)*5%</f>
        <v>9.6318979134541429</v>
      </c>
      <c r="S137" s="39">
        <f t="shared" ref="S137:S200" si="25">ROUND(SUM(N137:R137),2)</f>
        <v>202.27</v>
      </c>
    </row>
    <row r="138" spans="1:19" ht="38.25" x14ac:dyDescent="0.25">
      <c r="A138" s="33" t="s">
        <v>278</v>
      </c>
      <c r="B138" s="40" t="s">
        <v>279</v>
      </c>
      <c r="C138" s="35"/>
      <c r="D138" s="36">
        <v>22476.411249000004</v>
      </c>
      <c r="E138" s="37">
        <v>682.57982960564175</v>
      </c>
      <c r="F138" s="37"/>
      <c r="G138" s="37">
        <v>367.32786729665986</v>
      </c>
      <c r="H138" s="37"/>
      <c r="I138" s="37">
        <f t="shared" si="19"/>
        <v>3411.3162471558339</v>
      </c>
      <c r="J138" s="37" t="str">
        <f t="shared" si="18"/>
        <v xml:space="preserve"> </v>
      </c>
      <c r="K138" s="37">
        <f t="shared" si="20"/>
        <v>1346.881759652907</v>
      </c>
      <c r="L138" s="37" t="str">
        <f t="shared" si="21"/>
        <v xml:space="preserve"> </v>
      </c>
      <c r="M138" s="39">
        <f t="shared" si="22"/>
        <v>28284.52</v>
      </c>
      <c r="N138" s="36">
        <v>158.417</v>
      </c>
      <c r="O138" s="37">
        <v>7.50312</v>
      </c>
      <c r="P138" s="37">
        <v>2.3226383136094677</v>
      </c>
      <c r="Q138" s="37">
        <f t="shared" si="23"/>
        <v>24.395199955473373</v>
      </c>
      <c r="R138" s="37">
        <f t="shared" si="24"/>
        <v>9.6318979134541429</v>
      </c>
      <c r="S138" s="39">
        <f t="shared" si="25"/>
        <v>202.27</v>
      </c>
    </row>
    <row r="139" spans="1:19" ht="38.25" x14ac:dyDescent="0.25">
      <c r="A139" s="33" t="s">
        <v>280</v>
      </c>
      <c r="B139" s="40" t="s">
        <v>281</v>
      </c>
      <c r="C139" s="35"/>
      <c r="D139" s="36">
        <v>17580.107598333336</v>
      </c>
      <c r="E139" s="37">
        <v>698.7073921056417</v>
      </c>
      <c r="F139" s="37"/>
      <c r="G139" s="37">
        <v>370.73988080154618</v>
      </c>
      <c r="H139" s="37"/>
      <c r="I139" s="37">
        <f t="shared" si="19"/>
        <v>2704.1854563298762</v>
      </c>
      <c r="J139" s="37" t="str">
        <f t="shared" si="18"/>
        <v xml:space="preserve"> </v>
      </c>
      <c r="K139" s="37">
        <f t="shared" si="20"/>
        <v>1067.6870163785202</v>
      </c>
      <c r="L139" s="37" t="str">
        <f t="shared" si="21"/>
        <v xml:space="preserve"> </v>
      </c>
      <c r="M139" s="39">
        <f t="shared" si="22"/>
        <v>22421.43</v>
      </c>
      <c r="N139" s="36">
        <v>158.417</v>
      </c>
      <c r="O139" s="37">
        <v>7.50312</v>
      </c>
      <c r="P139" s="37">
        <v>2.3226383136094677</v>
      </c>
      <c r="Q139" s="37">
        <f t="shared" si="23"/>
        <v>24.395199955473373</v>
      </c>
      <c r="R139" s="37">
        <f t="shared" si="24"/>
        <v>9.6318979134541429</v>
      </c>
      <c r="S139" s="39">
        <f t="shared" si="25"/>
        <v>202.27</v>
      </c>
    </row>
    <row r="140" spans="1:19" ht="38.25" x14ac:dyDescent="0.25">
      <c r="A140" s="33" t="s">
        <v>282</v>
      </c>
      <c r="B140" s="40" t="s">
        <v>283</v>
      </c>
      <c r="C140" s="35"/>
      <c r="D140" s="36">
        <v>18183.854810333331</v>
      </c>
      <c r="E140" s="37">
        <v>698.7073921056417</v>
      </c>
      <c r="F140" s="37"/>
      <c r="G140" s="37">
        <v>370.73988080154618</v>
      </c>
      <c r="H140" s="37"/>
      <c r="I140" s="37">
        <f t="shared" si="19"/>
        <v>2791.7288020698752</v>
      </c>
      <c r="J140" s="37" t="str">
        <f t="shared" ref="J140:J203" si="26">IF(F140&gt;0,SUM(D140:F140,H140)*5%," ")</f>
        <v xml:space="preserve"> </v>
      </c>
      <c r="K140" s="37">
        <f t="shared" si="20"/>
        <v>1102.2515442655199</v>
      </c>
      <c r="L140" s="37" t="str">
        <f t="shared" si="21"/>
        <v xml:space="preserve"> </v>
      </c>
      <c r="M140" s="39">
        <f t="shared" si="22"/>
        <v>23147.279999999999</v>
      </c>
      <c r="N140" s="36">
        <v>158.417</v>
      </c>
      <c r="O140" s="37">
        <v>7.50312</v>
      </c>
      <c r="P140" s="37">
        <v>2.3226383136094677</v>
      </c>
      <c r="Q140" s="37">
        <f t="shared" si="23"/>
        <v>24.395199955473373</v>
      </c>
      <c r="R140" s="37">
        <f t="shared" si="24"/>
        <v>9.6318979134541429</v>
      </c>
      <c r="S140" s="39">
        <f t="shared" si="25"/>
        <v>202.27</v>
      </c>
    </row>
    <row r="141" spans="1:19" ht="38.25" x14ac:dyDescent="0.25">
      <c r="A141" s="33" t="s">
        <v>284</v>
      </c>
      <c r="B141" s="40" t="s">
        <v>285</v>
      </c>
      <c r="C141" s="35"/>
      <c r="D141" s="36">
        <v>18278.607598333336</v>
      </c>
      <c r="E141" s="37">
        <v>698.7073921056417</v>
      </c>
      <c r="F141" s="37"/>
      <c r="G141" s="37">
        <v>370.73988080154618</v>
      </c>
      <c r="H141" s="37"/>
      <c r="I141" s="37">
        <f t="shared" si="19"/>
        <v>2805.467956329876</v>
      </c>
      <c r="J141" s="37" t="str">
        <f t="shared" si="26"/>
        <v xml:space="preserve"> </v>
      </c>
      <c r="K141" s="37">
        <f t="shared" si="20"/>
        <v>1107.67614137852</v>
      </c>
      <c r="L141" s="37" t="str">
        <f t="shared" si="21"/>
        <v xml:space="preserve"> </v>
      </c>
      <c r="M141" s="39">
        <f t="shared" si="22"/>
        <v>23261.200000000001</v>
      </c>
      <c r="N141" s="36">
        <v>158.417</v>
      </c>
      <c r="O141" s="37">
        <v>7.50312</v>
      </c>
      <c r="P141" s="37">
        <v>2.3226383136094677</v>
      </c>
      <c r="Q141" s="37">
        <f t="shared" si="23"/>
        <v>24.395199955473373</v>
      </c>
      <c r="R141" s="37">
        <f t="shared" si="24"/>
        <v>9.6318979134541429</v>
      </c>
      <c r="S141" s="39">
        <f t="shared" si="25"/>
        <v>202.27</v>
      </c>
    </row>
    <row r="142" spans="1:19" ht="38.25" x14ac:dyDescent="0.25">
      <c r="A142" s="33" t="s">
        <v>286</v>
      </c>
      <c r="B142" s="40" t="s">
        <v>287</v>
      </c>
      <c r="C142" s="35"/>
      <c r="D142" s="36">
        <v>18278.607598333336</v>
      </c>
      <c r="E142" s="37">
        <v>698.7073921056417</v>
      </c>
      <c r="F142" s="37"/>
      <c r="G142" s="37">
        <v>370.73988080154618</v>
      </c>
      <c r="H142" s="37"/>
      <c r="I142" s="37">
        <f t="shared" si="19"/>
        <v>2805.467956329876</v>
      </c>
      <c r="J142" s="37" t="str">
        <f t="shared" si="26"/>
        <v xml:space="preserve"> </v>
      </c>
      <c r="K142" s="37">
        <f t="shared" si="20"/>
        <v>1107.67614137852</v>
      </c>
      <c r="L142" s="37" t="str">
        <f t="shared" si="21"/>
        <v xml:space="preserve"> </v>
      </c>
      <c r="M142" s="39">
        <f t="shared" si="22"/>
        <v>23261.200000000001</v>
      </c>
      <c r="N142" s="36">
        <v>158.417</v>
      </c>
      <c r="O142" s="37">
        <v>7.50312</v>
      </c>
      <c r="P142" s="37">
        <v>2.3226383136094677</v>
      </c>
      <c r="Q142" s="37">
        <f t="shared" si="23"/>
        <v>24.395199955473373</v>
      </c>
      <c r="R142" s="37">
        <f t="shared" si="24"/>
        <v>9.6318979134541429</v>
      </c>
      <c r="S142" s="39">
        <f t="shared" si="25"/>
        <v>202.27</v>
      </c>
    </row>
    <row r="143" spans="1:19" ht="38.25" x14ac:dyDescent="0.25">
      <c r="A143" s="33" t="s">
        <v>288</v>
      </c>
      <c r="B143" s="40" t="s">
        <v>289</v>
      </c>
      <c r="C143" s="35"/>
      <c r="D143" s="36">
        <v>21676.137338333334</v>
      </c>
      <c r="E143" s="37">
        <v>698.7073921056417</v>
      </c>
      <c r="F143" s="37"/>
      <c r="G143" s="37">
        <v>370.73988080154618</v>
      </c>
      <c r="H143" s="37"/>
      <c r="I143" s="37">
        <f t="shared" si="19"/>
        <v>3298.1097686298758</v>
      </c>
      <c r="J143" s="37" t="str">
        <f t="shared" si="26"/>
        <v xml:space="preserve"> </v>
      </c>
      <c r="K143" s="37">
        <f t="shared" si="20"/>
        <v>1302.1847189935199</v>
      </c>
      <c r="L143" s="37" t="str">
        <f t="shared" si="21"/>
        <v xml:space="preserve"> </v>
      </c>
      <c r="M143" s="39">
        <f t="shared" si="22"/>
        <v>27345.88</v>
      </c>
      <c r="N143" s="36">
        <v>158.417</v>
      </c>
      <c r="O143" s="37">
        <v>7.50312</v>
      </c>
      <c r="P143" s="37">
        <v>2.3226383136094677</v>
      </c>
      <c r="Q143" s="37">
        <f t="shared" si="23"/>
        <v>24.395199955473373</v>
      </c>
      <c r="R143" s="37">
        <f t="shared" si="24"/>
        <v>9.6318979134541429</v>
      </c>
      <c r="S143" s="39">
        <f t="shared" si="25"/>
        <v>202.27</v>
      </c>
    </row>
    <row r="144" spans="1:19" ht="38.25" x14ac:dyDescent="0.25">
      <c r="A144" s="33" t="s">
        <v>290</v>
      </c>
      <c r="B144" s="40" t="s">
        <v>291</v>
      </c>
      <c r="C144" s="35"/>
      <c r="D144" s="36">
        <v>20302.107598333336</v>
      </c>
      <c r="E144" s="37">
        <v>698.7073921056417</v>
      </c>
      <c r="F144" s="37"/>
      <c r="G144" s="37">
        <v>370.73988080154618</v>
      </c>
      <c r="H144" s="37"/>
      <c r="I144" s="37">
        <f t="shared" si="19"/>
        <v>3098.8754563298758</v>
      </c>
      <c r="J144" s="37" t="str">
        <f t="shared" si="26"/>
        <v xml:space="preserve"> </v>
      </c>
      <c r="K144" s="37">
        <f t="shared" si="20"/>
        <v>1223.5215163785201</v>
      </c>
      <c r="L144" s="37" t="str">
        <f t="shared" si="21"/>
        <v xml:space="preserve"> </v>
      </c>
      <c r="M144" s="39">
        <f t="shared" si="22"/>
        <v>25693.95</v>
      </c>
      <c r="N144" s="36">
        <v>158.417</v>
      </c>
      <c r="O144" s="37">
        <v>7.50312</v>
      </c>
      <c r="P144" s="37">
        <v>2.3226383136094677</v>
      </c>
      <c r="Q144" s="37">
        <f t="shared" si="23"/>
        <v>24.395199955473373</v>
      </c>
      <c r="R144" s="37">
        <f t="shared" si="24"/>
        <v>9.6318979134541429</v>
      </c>
      <c r="S144" s="39">
        <f t="shared" si="25"/>
        <v>202.27</v>
      </c>
    </row>
    <row r="145" spans="1:19" ht="38.25" x14ac:dyDescent="0.25">
      <c r="A145" s="33" t="s">
        <v>292</v>
      </c>
      <c r="B145" s="40" t="s">
        <v>293</v>
      </c>
      <c r="C145" s="35"/>
      <c r="D145" s="36">
        <v>24295.349234333335</v>
      </c>
      <c r="E145" s="37">
        <v>698.7073921056417</v>
      </c>
      <c r="F145" s="37"/>
      <c r="G145" s="37">
        <v>370.73988080154618</v>
      </c>
      <c r="H145" s="37"/>
      <c r="I145" s="37">
        <f t="shared" si="19"/>
        <v>3677.8954935498759</v>
      </c>
      <c r="J145" s="37" t="str">
        <f t="shared" si="26"/>
        <v xml:space="preserve"> </v>
      </c>
      <c r="K145" s="37">
        <f t="shared" si="20"/>
        <v>1452.1346000395201</v>
      </c>
      <c r="L145" s="37" t="str">
        <f t="shared" si="21"/>
        <v xml:space="preserve"> </v>
      </c>
      <c r="M145" s="39">
        <f t="shared" si="22"/>
        <v>30494.83</v>
      </c>
      <c r="N145" s="36">
        <v>158.417</v>
      </c>
      <c r="O145" s="37">
        <v>7.50312</v>
      </c>
      <c r="P145" s="37">
        <v>2.3226383136094677</v>
      </c>
      <c r="Q145" s="37">
        <f t="shared" si="23"/>
        <v>24.395199955473373</v>
      </c>
      <c r="R145" s="37">
        <f t="shared" si="24"/>
        <v>9.6318979134541429</v>
      </c>
      <c r="S145" s="39">
        <f t="shared" si="25"/>
        <v>202.27</v>
      </c>
    </row>
    <row r="146" spans="1:19" ht="38.25" x14ac:dyDescent="0.25">
      <c r="A146" s="33" t="s">
        <v>294</v>
      </c>
      <c r="B146" s="40" t="s">
        <v>295</v>
      </c>
      <c r="C146" s="35"/>
      <c r="D146" s="36">
        <v>30781.016786333334</v>
      </c>
      <c r="E146" s="37">
        <v>698.7073921056417</v>
      </c>
      <c r="F146" s="37"/>
      <c r="G146" s="37">
        <v>370.73988080154618</v>
      </c>
      <c r="H146" s="37"/>
      <c r="I146" s="37">
        <f t="shared" si="19"/>
        <v>4618.3172885898757</v>
      </c>
      <c r="J146" s="37" t="str">
        <f t="shared" si="26"/>
        <v xml:space="preserve"> </v>
      </c>
      <c r="K146" s="37">
        <f t="shared" si="20"/>
        <v>1823.4390673915202</v>
      </c>
      <c r="L146" s="37" t="str">
        <f t="shared" si="21"/>
        <v xml:space="preserve"> </v>
      </c>
      <c r="M146" s="39">
        <f t="shared" si="22"/>
        <v>38292.22</v>
      </c>
      <c r="N146" s="36">
        <v>158.417</v>
      </c>
      <c r="O146" s="37">
        <v>7.50312</v>
      </c>
      <c r="P146" s="37">
        <v>2.3226383136094677</v>
      </c>
      <c r="Q146" s="37">
        <f t="shared" si="23"/>
        <v>24.395199955473373</v>
      </c>
      <c r="R146" s="37">
        <f t="shared" si="24"/>
        <v>9.6318979134541429</v>
      </c>
      <c r="S146" s="39">
        <f t="shared" si="25"/>
        <v>202.27</v>
      </c>
    </row>
    <row r="147" spans="1:19" ht="38.25" x14ac:dyDescent="0.25">
      <c r="A147" s="33" t="s">
        <v>296</v>
      </c>
      <c r="B147" s="40" t="s">
        <v>297</v>
      </c>
      <c r="C147" s="35"/>
      <c r="D147" s="36">
        <v>20565.904897499997</v>
      </c>
      <c r="E147" s="37">
        <v>728.27459002230842</v>
      </c>
      <c r="F147" s="37"/>
      <c r="G147" s="37">
        <v>376.94072563939289</v>
      </c>
      <c r="H147" s="37"/>
      <c r="I147" s="37">
        <f t="shared" si="19"/>
        <v>3142.312430908446</v>
      </c>
      <c r="J147" s="37" t="str">
        <f t="shared" si="26"/>
        <v xml:space="preserve"> </v>
      </c>
      <c r="K147" s="37">
        <f t="shared" si="20"/>
        <v>1240.6716322035072</v>
      </c>
      <c r="L147" s="37" t="str">
        <f t="shared" si="21"/>
        <v xml:space="preserve"> </v>
      </c>
      <c r="M147" s="39">
        <f t="shared" si="22"/>
        <v>26054.1</v>
      </c>
      <c r="N147" s="36">
        <v>330.07499999999999</v>
      </c>
      <c r="O147" s="37">
        <v>7.50312</v>
      </c>
      <c r="P147" s="37">
        <v>2.3226383136094677</v>
      </c>
      <c r="Q147" s="37">
        <f t="shared" si="23"/>
        <v>49.285609955473369</v>
      </c>
      <c r="R147" s="37">
        <f t="shared" si="24"/>
        <v>19.459318413454142</v>
      </c>
      <c r="S147" s="39">
        <f t="shared" si="25"/>
        <v>408.65</v>
      </c>
    </row>
    <row r="148" spans="1:19" ht="38.25" x14ac:dyDescent="0.25">
      <c r="A148" s="33" t="s">
        <v>298</v>
      </c>
      <c r="B148" s="40" t="s">
        <v>299</v>
      </c>
      <c r="C148" s="35"/>
      <c r="D148" s="36">
        <v>20565.904897499997</v>
      </c>
      <c r="E148" s="37">
        <v>728.27459002230842</v>
      </c>
      <c r="F148" s="37"/>
      <c r="G148" s="37">
        <v>376.94072563939289</v>
      </c>
      <c r="H148" s="37"/>
      <c r="I148" s="37">
        <f t="shared" si="19"/>
        <v>3142.312430908446</v>
      </c>
      <c r="J148" s="37" t="str">
        <f t="shared" si="26"/>
        <v xml:space="preserve"> </v>
      </c>
      <c r="K148" s="37">
        <f t="shared" si="20"/>
        <v>1240.6716322035072</v>
      </c>
      <c r="L148" s="37" t="str">
        <f t="shared" si="21"/>
        <v xml:space="preserve"> </v>
      </c>
      <c r="M148" s="39">
        <f t="shared" si="22"/>
        <v>26054.1</v>
      </c>
      <c r="N148" s="36">
        <v>330.07499999999999</v>
      </c>
      <c r="O148" s="37">
        <v>7.50312</v>
      </c>
      <c r="P148" s="37">
        <v>2.3226383136094677</v>
      </c>
      <c r="Q148" s="37">
        <f t="shared" si="23"/>
        <v>49.285609955473369</v>
      </c>
      <c r="R148" s="37">
        <f t="shared" si="24"/>
        <v>19.459318413454142</v>
      </c>
      <c r="S148" s="39">
        <f t="shared" si="25"/>
        <v>408.65</v>
      </c>
    </row>
    <row r="149" spans="1:19" ht="38.25" x14ac:dyDescent="0.25">
      <c r="A149" s="33" t="s">
        <v>300</v>
      </c>
      <c r="B149" s="40" t="s">
        <v>301</v>
      </c>
      <c r="C149" s="35"/>
      <c r="D149" s="36">
        <v>21474.904897499997</v>
      </c>
      <c r="E149" s="37">
        <v>728.27459002230842</v>
      </c>
      <c r="F149" s="37"/>
      <c r="G149" s="37">
        <v>376.94072563939289</v>
      </c>
      <c r="H149" s="37"/>
      <c r="I149" s="37">
        <f t="shared" si="19"/>
        <v>3274.1174309084463</v>
      </c>
      <c r="J149" s="37" t="str">
        <f t="shared" si="26"/>
        <v xml:space="preserve"> </v>
      </c>
      <c r="K149" s="37">
        <f t="shared" si="20"/>
        <v>1292.7118822035072</v>
      </c>
      <c r="L149" s="37" t="str">
        <f t="shared" si="21"/>
        <v xml:space="preserve"> </v>
      </c>
      <c r="M149" s="39">
        <f t="shared" si="22"/>
        <v>27146.95</v>
      </c>
      <c r="N149" s="36">
        <v>330.07499999999999</v>
      </c>
      <c r="O149" s="37">
        <v>7.50312</v>
      </c>
      <c r="P149" s="37">
        <v>2.3226383136094677</v>
      </c>
      <c r="Q149" s="37">
        <f t="shared" si="23"/>
        <v>49.285609955473369</v>
      </c>
      <c r="R149" s="37">
        <f t="shared" si="24"/>
        <v>19.459318413454142</v>
      </c>
      <c r="S149" s="39">
        <f t="shared" si="25"/>
        <v>408.65</v>
      </c>
    </row>
    <row r="150" spans="1:19" ht="38.25" x14ac:dyDescent="0.25">
      <c r="A150" s="33" t="s">
        <v>302</v>
      </c>
      <c r="B150" s="40" t="s">
        <v>303</v>
      </c>
      <c r="C150" s="35"/>
      <c r="D150" s="36">
        <v>25054.772927499998</v>
      </c>
      <c r="E150" s="37">
        <v>728.27459002230842</v>
      </c>
      <c r="F150" s="37"/>
      <c r="G150" s="37">
        <v>376.94072563939289</v>
      </c>
      <c r="H150" s="37"/>
      <c r="I150" s="37">
        <f t="shared" si="19"/>
        <v>3793.1982952584463</v>
      </c>
      <c r="J150" s="37" t="str">
        <f t="shared" si="26"/>
        <v xml:space="preserve"> </v>
      </c>
      <c r="K150" s="37">
        <f t="shared" si="20"/>
        <v>1497.6593269210075</v>
      </c>
      <c r="L150" s="37" t="str">
        <f t="shared" si="21"/>
        <v xml:space="preserve"> </v>
      </c>
      <c r="M150" s="39">
        <f t="shared" si="22"/>
        <v>31450.85</v>
      </c>
      <c r="N150" s="36">
        <v>330.07499999999999</v>
      </c>
      <c r="O150" s="37">
        <v>7.50312</v>
      </c>
      <c r="P150" s="37">
        <v>2.3226383136094677</v>
      </c>
      <c r="Q150" s="37">
        <f t="shared" si="23"/>
        <v>49.285609955473369</v>
      </c>
      <c r="R150" s="37">
        <f t="shared" si="24"/>
        <v>19.459318413454142</v>
      </c>
      <c r="S150" s="39">
        <f t="shared" si="25"/>
        <v>408.65</v>
      </c>
    </row>
    <row r="151" spans="1:19" ht="38.25" x14ac:dyDescent="0.25">
      <c r="A151" s="33" t="s">
        <v>304</v>
      </c>
      <c r="B151" s="40" t="s">
        <v>305</v>
      </c>
      <c r="C151" s="35"/>
      <c r="D151" s="36">
        <v>22719.404897499997</v>
      </c>
      <c r="E151" s="37">
        <v>728.27459002230842</v>
      </c>
      <c r="F151" s="37"/>
      <c r="G151" s="37">
        <v>376.94072563939289</v>
      </c>
      <c r="H151" s="37"/>
      <c r="I151" s="37">
        <f t="shared" si="19"/>
        <v>3454.5699309084462</v>
      </c>
      <c r="J151" s="37" t="str">
        <f t="shared" si="26"/>
        <v xml:space="preserve"> </v>
      </c>
      <c r="K151" s="37">
        <f t="shared" si="20"/>
        <v>1363.9595072035072</v>
      </c>
      <c r="L151" s="37" t="str">
        <f t="shared" si="21"/>
        <v xml:space="preserve"> </v>
      </c>
      <c r="M151" s="39">
        <f t="shared" si="22"/>
        <v>28643.15</v>
      </c>
      <c r="N151" s="36">
        <v>330.07499999999999</v>
      </c>
      <c r="O151" s="37">
        <v>7.50312</v>
      </c>
      <c r="P151" s="37">
        <v>2.3226383136094677</v>
      </c>
      <c r="Q151" s="37">
        <f t="shared" si="23"/>
        <v>49.285609955473369</v>
      </c>
      <c r="R151" s="37">
        <f t="shared" si="24"/>
        <v>19.459318413454142</v>
      </c>
      <c r="S151" s="39">
        <f t="shared" si="25"/>
        <v>408.65</v>
      </c>
    </row>
    <row r="152" spans="1:19" ht="38.25" x14ac:dyDescent="0.25">
      <c r="A152" s="33" t="s">
        <v>306</v>
      </c>
      <c r="B152" s="40" t="s">
        <v>307</v>
      </c>
      <c r="C152" s="35"/>
      <c r="D152" s="36">
        <v>31133.904897499997</v>
      </c>
      <c r="E152" s="37">
        <v>728.27459002230842</v>
      </c>
      <c r="F152" s="37"/>
      <c r="G152" s="37">
        <v>376.94072563939289</v>
      </c>
      <c r="H152" s="37"/>
      <c r="I152" s="37">
        <f t="shared" si="19"/>
        <v>4674.6724309084457</v>
      </c>
      <c r="J152" s="37" t="str">
        <f t="shared" si="26"/>
        <v xml:space="preserve"> </v>
      </c>
      <c r="K152" s="37">
        <f t="shared" si="20"/>
        <v>1845.6896322035072</v>
      </c>
      <c r="L152" s="37" t="str">
        <f t="shared" si="21"/>
        <v xml:space="preserve"> </v>
      </c>
      <c r="M152" s="39">
        <f t="shared" si="22"/>
        <v>38759.480000000003</v>
      </c>
      <c r="N152" s="36">
        <v>330.07499999999999</v>
      </c>
      <c r="O152" s="37">
        <v>7.50312</v>
      </c>
      <c r="P152" s="37">
        <v>2.3226383136094677</v>
      </c>
      <c r="Q152" s="37">
        <f t="shared" si="23"/>
        <v>49.285609955473369</v>
      </c>
      <c r="R152" s="37">
        <f t="shared" si="24"/>
        <v>19.459318413454142</v>
      </c>
      <c r="S152" s="39">
        <f t="shared" si="25"/>
        <v>408.65</v>
      </c>
    </row>
    <row r="153" spans="1:19" ht="38.25" x14ac:dyDescent="0.25">
      <c r="A153" s="33" t="s">
        <v>308</v>
      </c>
      <c r="B153" s="40" t="s">
        <v>309</v>
      </c>
      <c r="C153" s="35"/>
      <c r="D153" s="36">
        <v>33068.314085499995</v>
      </c>
      <c r="E153" s="37">
        <v>728.27459002230842</v>
      </c>
      <c r="F153" s="37"/>
      <c r="G153" s="37">
        <v>376.94072563939289</v>
      </c>
      <c r="H153" s="37"/>
      <c r="I153" s="37">
        <f t="shared" si="19"/>
        <v>4955.1617631684448</v>
      </c>
      <c r="J153" s="37" t="str">
        <f t="shared" si="26"/>
        <v xml:space="preserve"> </v>
      </c>
      <c r="K153" s="37">
        <f t="shared" si="20"/>
        <v>1956.434558216507</v>
      </c>
      <c r="L153" s="37" t="str">
        <f t="shared" si="21"/>
        <v xml:space="preserve"> </v>
      </c>
      <c r="M153" s="39">
        <f t="shared" si="22"/>
        <v>41085.129999999997</v>
      </c>
      <c r="N153" s="36">
        <v>330.07499999999999</v>
      </c>
      <c r="O153" s="37">
        <v>7.50312</v>
      </c>
      <c r="P153" s="37">
        <v>2.3226383136094677</v>
      </c>
      <c r="Q153" s="37">
        <f t="shared" si="23"/>
        <v>49.285609955473369</v>
      </c>
      <c r="R153" s="37">
        <f t="shared" si="24"/>
        <v>19.459318413454142</v>
      </c>
      <c r="S153" s="39">
        <f t="shared" si="25"/>
        <v>408.65</v>
      </c>
    </row>
    <row r="154" spans="1:19" ht="38.25" x14ac:dyDescent="0.25">
      <c r="A154" s="33" t="s">
        <v>310</v>
      </c>
      <c r="B154" s="40" t="s">
        <v>311</v>
      </c>
      <c r="C154" s="35"/>
      <c r="D154" s="36">
        <v>23690.163230833328</v>
      </c>
      <c r="E154" s="37">
        <v>760.52971502230844</v>
      </c>
      <c r="F154" s="37"/>
      <c r="G154" s="37">
        <v>383.72971693783967</v>
      </c>
      <c r="H154" s="37"/>
      <c r="I154" s="37">
        <f t="shared" si="19"/>
        <v>3600.9912861050539</v>
      </c>
      <c r="J154" s="37" t="str">
        <f t="shared" si="26"/>
        <v xml:space="preserve"> </v>
      </c>
      <c r="K154" s="37">
        <f t="shared" si="20"/>
        <v>1421.7706974449266</v>
      </c>
      <c r="L154" s="37" t="str">
        <f t="shared" si="21"/>
        <v xml:space="preserve"> </v>
      </c>
      <c r="M154" s="39">
        <f t="shared" si="22"/>
        <v>29857.18</v>
      </c>
      <c r="N154" s="36">
        <v>519.96</v>
      </c>
      <c r="O154" s="37">
        <v>7.50312</v>
      </c>
      <c r="P154" s="37">
        <v>2.3226383136094677</v>
      </c>
      <c r="Q154" s="37">
        <f t="shared" si="23"/>
        <v>76.818934955473367</v>
      </c>
      <c r="R154" s="37">
        <f t="shared" si="24"/>
        <v>30.330234663454146</v>
      </c>
      <c r="S154" s="39">
        <f t="shared" si="25"/>
        <v>636.92999999999995</v>
      </c>
    </row>
    <row r="155" spans="1:19" ht="38.25" x14ac:dyDescent="0.25">
      <c r="A155" s="33" t="s">
        <v>312</v>
      </c>
      <c r="B155" s="40" t="s">
        <v>313</v>
      </c>
      <c r="C155" s="35"/>
      <c r="D155" s="36">
        <v>24432.551706833328</v>
      </c>
      <c r="E155" s="37">
        <v>760.52971502230844</v>
      </c>
      <c r="F155" s="37"/>
      <c r="G155" s="37">
        <v>383.72971693783967</v>
      </c>
      <c r="H155" s="37"/>
      <c r="I155" s="37">
        <f t="shared" si="19"/>
        <v>3708.6376151250538</v>
      </c>
      <c r="J155" s="37" t="str">
        <f t="shared" si="26"/>
        <v xml:space="preserve"> </v>
      </c>
      <c r="K155" s="37">
        <f t="shared" si="20"/>
        <v>1464.2724376959268</v>
      </c>
      <c r="L155" s="37" t="str">
        <f t="shared" si="21"/>
        <v xml:space="preserve"> </v>
      </c>
      <c r="M155" s="39">
        <f t="shared" si="22"/>
        <v>30749.72</v>
      </c>
      <c r="N155" s="36">
        <v>519.96</v>
      </c>
      <c r="O155" s="37">
        <v>7.50312</v>
      </c>
      <c r="P155" s="37">
        <v>2.3226383136094677</v>
      </c>
      <c r="Q155" s="37">
        <f t="shared" si="23"/>
        <v>76.818934955473367</v>
      </c>
      <c r="R155" s="37">
        <f t="shared" si="24"/>
        <v>30.330234663454146</v>
      </c>
      <c r="S155" s="39">
        <f t="shared" si="25"/>
        <v>636.92999999999995</v>
      </c>
    </row>
    <row r="156" spans="1:19" ht="38.25" x14ac:dyDescent="0.25">
      <c r="A156" s="33" t="s">
        <v>314</v>
      </c>
      <c r="B156" s="40" t="s">
        <v>315</v>
      </c>
      <c r="C156" s="35"/>
      <c r="D156" s="36">
        <v>27270.03126083333</v>
      </c>
      <c r="E156" s="37">
        <v>760.52971502230844</v>
      </c>
      <c r="F156" s="37"/>
      <c r="G156" s="37">
        <v>383.72971693783967</v>
      </c>
      <c r="H156" s="37"/>
      <c r="I156" s="37">
        <f t="shared" si="19"/>
        <v>4120.0721504550538</v>
      </c>
      <c r="J156" s="37" t="str">
        <f t="shared" si="26"/>
        <v xml:space="preserve"> </v>
      </c>
      <c r="K156" s="37">
        <f t="shared" si="20"/>
        <v>1626.7181421624266</v>
      </c>
      <c r="L156" s="37" t="str">
        <f t="shared" si="21"/>
        <v xml:space="preserve"> </v>
      </c>
      <c r="M156" s="39">
        <f t="shared" si="22"/>
        <v>34161.08</v>
      </c>
      <c r="N156" s="36">
        <v>519.96</v>
      </c>
      <c r="O156" s="37">
        <v>7.50312</v>
      </c>
      <c r="P156" s="37">
        <v>2.3226383136094677</v>
      </c>
      <c r="Q156" s="37">
        <f t="shared" si="23"/>
        <v>76.818934955473367</v>
      </c>
      <c r="R156" s="37">
        <f t="shared" si="24"/>
        <v>30.330234663454146</v>
      </c>
      <c r="S156" s="39">
        <f t="shared" si="25"/>
        <v>636.92999999999995</v>
      </c>
    </row>
    <row r="157" spans="1:19" ht="38.25" x14ac:dyDescent="0.25">
      <c r="A157" s="33" t="s">
        <v>316</v>
      </c>
      <c r="B157" s="40" t="s">
        <v>317</v>
      </c>
      <c r="C157" s="35"/>
      <c r="D157" s="36">
        <v>24347.74323083333</v>
      </c>
      <c r="E157" s="37">
        <v>760.52971502230844</v>
      </c>
      <c r="F157" s="37"/>
      <c r="G157" s="37">
        <v>383.72971693783967</v>
      </c>
      <c r="H157" s="37"/>
      <c r="I157" s="37">
        <f t="shared" si="19"/>
        <v>3696.3403861050542</v>
      </c>
      <c r="J157" s="37" t="str">
        <f t="shared" si="26"/>
        <v xml:space="preserve"> </v>
      </c>
      <c r="K157" s="37">
        <f t="shared" si="20"/>
        <v>1459.4171524449266</v>
      </c>
      <c r="L157" s="37" t="str">
        <f t="shared" si="21"/>
        <v xml:space="preserve"> </v>
      </c>
      <c r="M157" s="39">
        <f t="shared" si="22"/>
        <v>30647.759999999998</v>
      </c>
      <c r="N157" s="36">
        <v>519.96</v>
      </c>
      <c r="O157" s="37">
        <v>7.50312</v>
      </c>
      <c r="P157" s="37">
        <v>2.3226383136094677</v>
      </c>
      <c r="Q157" s="37">
        <f t="shared" si="23"/>
        <v>76.818934955473367</v>
      </c>
      <c r="R157" s="37">
        <f t="shared" si="24"/>
        <v>30.330234663454146</v>
      </c>
      <c r="S157" s="39">
        <f t="shared" si="25"/>
        <v>636.92999999999995</v>
      </c>
    </row>
    <row r="158" spans="1:19" ht="38.25" x14ac:dyDescent="0.25">
      <c r="A158" s="33" t="s">
        <v>318</v>
      </c>
      <c r="B158" s="40" t="s">
        <v>319</v>
      </c>
      <c r="C158" s="35"/>
      <c r="D158" s="36">
        <v>29702.156592833326</v>
      </c>
      <c r="E158" s="37">
        <v>760.52971502230844</v>
      </c>
      <c r="F158" s="37"/>
      <c r="G158" s="37">
        <v>383.72971693783967</v>
      </c>
      <c r="H158" s="37"/>
      <c r="I158" s="37">
        <f t="shared" si="19"/>
        <v>4472.7303235950531</v>
      </c>
      <c r="J158" s="37" t="str">
        <f t="shared" si="26"/>
        <v xml:space="preserve"> </v>
      </c>
      <c r="K158" s="37">
        <f t="shared" si="20"/>
        <v>1765.9573174194265</v>
      </c>
      <c r="L158" s="37" t="str">
        <f t="shared" si="21"/>
        <v xml:space="preserve"> </v>
      </c>
      <c r="M158" s="39">
        <f t="shared" si="22"/>
        <v>37085.1</v>
      </c>
      <c r="N158" s="36">
        <v>519.96</v>
      </c>
      <c r="O158" s="37">
        <v>7.50312</v>
      </c>
      <c r="P158" s="37">
        <v>2.3226383136094677</v>
      </c>
      <c r="Q158" s="37">
        <f t="shared" si="23"/>
        <v>76.818934955473367</v>
      </c>
      <c r="R158" s="37">
        <f t="shared" si="24"/>
        <v>30.330234663454146</v>
      </c>
      <c r="S158" s="39">
        <f t="shared" si="25"/>
        <v>636.92999999999995</v>
      </c>
    </row>
    <row r="159" spans="1:19" ht="38.25" x14ac:dyDescent="0.25">
      <c r="A159" s="33" t="s">
        <v>320</v>
      </c>
      <c r="B159" s="40" t="s">
        <v>321</v>
      </c>
      <c r="C159" s="35"/>
      <c r="D159" s="36">
        <v>35283.572418833326</v>
      </c>
      <c r="E159" s="37">
        <v>760.52971502230844</v>
      </c>
      <c r="F159" s="37"/>
      <c r="G159" s="37">
        <v>383.72971693783967</v>
      </c>
      <c r="H159" s="37"/>
      <c r="I159" s="37">
        <f t="shared" si="19"/>
        <v>5282.035618365052</v>
      </c>
      <c r="J159" s="37" t="str">
        <f t="shared" si="26"/>
        <v xml:space="preserve"> </v>
      </c>
      <c r="K159" s="37">
        <f t="shared" si="20"/>
        <v>2085.4933734579258</v>
      </c>
      <c r="L159" s="37" t="str">
        <f t="shared" si="21"/>
        <v xml:space="preserve"> </v>
      </c>
      <c r="M159" s="39">
        <f t="shared" si="22"/>
        <v>43795.360000000001</v>
      </c>
      <c r="N159" s="36">
        <v>519.96</v>
      </c>
      <c r="O159" s="37">
        <v>7.50312</v>
      </c>
      <c r="P159" s="37">
        <v>2.3226383136094677</v>
      </c>
      <c r="Q159" s="37">
        <f t="shared" si="23"/>
        <v>76.818934955473367</v>
      </c>
      <c r="R159" s="37">
        <f t="shared" si="24"/>
        <v>30.330234663454146</v>
      </c>
      <c r="S159" s="39">
        <f t="shared" si="25"/>
        <v>636.92999999999995</v>
      </c>
    </row>
    <row r="160" spans="1:19" ht="38.25" x14ac:dyDescent="0.25">
      <c r="A160" s="33" t="s">
        <v>322</v>
      </c>
      <c r="B160" s="40" t="s">
        <v>323</v>
      </c>
      <c r="C160" s="35"/>
      <c r="D160" s="36">
        <v>27965.283304166667</v>
      </c>
      <c r="E160" s="37">
        <v>790.09691293897492</v>
      </c>
      <c r="F160" s="37"/>
      <c r="G160" s="37">
        <v>389.96906075063544</v>
      </c>
      <c r="H160" s="37"/>
      <c r="I160" s="37">
        <f t="shared" si="19"/>
        <v>4226.0756452891601</v>
      </c>
      <c r="J160" s="37" t="str">
        <f t="shared" si="26"/>
        <v xml:space="preserve"> </v>
      </c>
      <c r="K160" s="37">
        <f t="shared" si="20"/>
        <v>1668.5712461572721</v>
      </c>
      <c r="L160" s="37" t="str">
        <f t="shared" si="21"/>
        <v xml:space="preserve"> </v>
      </c>
      <c r="M160" s="39">
        <f t="shared" si="22"/>
        <v>35040</v>
      </c>
      <c r="N160" s="36">
        <v>660.15800000000002</v>
      </c>
      <c r="O160" s="37">
        <v>7.50312</v>
      </c>
      <c r="P160" s="37">
        <v>2.3226383136094677</v>
      </c>
      <c r="Q160" s="37">
        <f t="shared" si="23"/>
        <v>97.147644955473353</v>
      </c>
      <c r="R160" s="37">
        <f t="shared" si="24"/>
        <v>38.356570163454137</v>
      </c>
      <c r="S160" s="39">
        <f t="shared" si="25"/>
        <v>805.49</v>
      </c>
    </row>
    <row r="161" spans="1:19" ht="38.25" x14ac:dyDescent="0.25">
      <c r="A161" s="33" t="s">
        <v>324</v>
      </c>
      <c r="B161" s="40" t="s">
        <v>325</v>
      </c>
      <c r="C161" s="35"/>
      <c r="D161" s="36">
        <v>29493.156910166665</v>
      </c>
      <c r="E161" s="37">
        <v>790.09691293897492</v>
      </c>
      <c r="F161" s="37"/>
      <c r="G161" s="37">
        <v>389.96906075063544</v>
      </c>
      <c r="H161" s="37"/>
      <c r="I161" s="37">
        <f t="shared" si="19"/>
        <v>4447.6173181591594</v>
      </c>
      <c r="J161" s="37" t="str">
        <f t="shared" si="26"/>
        <v xml:space="preserve"> </v>
      </c>
      <c r="K161" s="37">
        <f t="shared" si="20"/>
        <v>1756.0420101007717</v>
      </c>
      <c r="L161" s="37" t="str">
        <f t="shared" si="21"/>
        <v xml:space="preserve"> </v>
      </c>
      <c r="M161" s="39">
        <f t="shared" si="22"/>
        <v>36876.879999999997</v>
      </c>
      <c r="N161" s="36">
        <v>660.15800000000002</v>
      </c>
      <c r="O161" s="37">
        <v>7.50312</v>
      </c>
      <c r="P161" s="37">
        <v>2.3226383136094677</v>
      </c>
      <c r="Q161" s="37">
        <f t="shared" si="23"/>
        <v>97.147644955473353</v>
      </c>
      <c r="R161" s="37">
        <f t="shared" si="24"/>
        <v>38.356570163454137</v>
      </c>
      <c r="S161" s="39">
        <f t="shared" si="25"/>
        <v>805.49</v>
      </c>
    </row>
    <row r="162" spans="1:19" ht="38.25" x14ac:dyDescent="0.25">
      <c r="A162" s="33" t="s">
        <v>326</v>
      </c>
      <c r="B162" s="40" t="s">
        <v>327</v>
      </c>
      <c r="C162" s="35"/>
      <c r="D162" s="36">
        <v>29493.156910166665</v>
      </c>
      <c r="E162" s="37">
        <v>790.09691293897492</v>
      </c>
      <c r="F162" s="37"/>
      <c r="G162" s="37">
        <v>389.96906075063544</v>
      </c>
      <c r="H162" s="37"/>
      <c r="I162" s="37">
        <f t="shared" si="19"/>
        <v>4447.6173181591594</v>
      </c>
      <c r="J162" s="37" t="str">
        <f t="shared" si="26"/>
        <v xml:space="preserve"> </v>
      </c>
      <c r="K162" s="37">
        <f t="shared" si="20"/>
        <v>1756.0420101007717</v>
      </c>
      <c r="L162" s="37" t="str">
        <f t="shared" si="21"/>
        <v xml:space="preserve"> </v>
      </c>
      <c r="M162" s="39">
        <f t="shared" si="22"/>
        <v>36876.879999999997</v>
      </c>
      <c r="N162" s="36">
        <v>660.15800000000002</v>
      </c>
      <c r="O162" s="37">
        <v>7.50312</v>
      </c>
      <c r="P162" s="37">
        <v>2.3226383136094677</v>
      </c>
      <c r="Q162" s="37">
        <f t="shared" si="23"/>
        <v>97.147644955473353</v>
      </c>
      <c r="R162" s="37">
        <f t="shared" si="24"/>
        <v>38.356570163454137</v>
      </c>
      <c r="S162" s="39">
        <f t="shared" si="25"/>
        <v>805.49</v>
      </c>
    </row>
    <row r="163" spans="1:19" ht="38.25" x14ac:dyDescent="0.25">
      <c r="A163" s="33" t="s">
        <v>328</v>
      </c>
      <c r="B163" s="40" t="s">
        <v>329</v>
      </c>
      <c r="C163" s="35"/>
      <c r="D163" s="36">
        <v>31488.746926166663</v>
      </c>
      <c r="E163" s="37">
        <v>790.09691293897492</v>
      </c>
      <c r="F163" s="37"/>
      <c r="G163" s="37">
        <v>389.96906075063544</v>
      </c>
      <c r="H163" s="37"/>
      <c r="I163" s="37">
        <f t="shared" si="19"/>
        <v>4736.9778704791588</v>
      </c>
      <c r="J163" s="37" t="str">
        <f t="shared" si="26"/>
        <v xml:space="preserve"> </v>
      </c>
      <c r="K163" s="37">
        <f t="shared" si="20"/>
        <v>1870.2895385167715</v>
      </c>
      <c r="L163" s="37" t="str">
        <f t="shared" si="21"/>
        <v xml:space="preserve"> </v>
      </c>
      <c r="M163" s="39">
        <f t="shared" si="22"/>
        <v>39276.080000000002</v>
      </c>
      <c r="N163" s="36">
        <v>660.15800000000002</v>
      </c>
      <c r="O163" s="37">
        <v>7.50312</v>
      </c>
      <c r="P163" s="37">
        <v>2.3226383136094677</v>
      </c>
      <c r="Q163" s="37">
        <f t="shared" si="23"/>
        <v>97.147644955473353</v>
      </c>
      <c r="R163" s="37">
        <f t="shared" si="24"/>
        <v>38.356570163454137</v>
      </c>
      <c r="S163" s="39">
        <f t="shared" si="25"/>
        <v>805.49</v>
      </c>
    </row>
    <row r="164" spans="1:19" ht="38.25" x14ac:dyDescent="0.25">
      <c r="A164" s="33" t="s">
        <v>330</v>
      </c>
      <c r="B164" s="40" t="s">
        <v>331</v>
      </c>
      <c r="C164" s="35"/>
      <c r="D164" s="36">
        <v>39627.012460166661</v>
      </c>
      <c r="E164" s="37">
        <v>790.09691293897492</v>
      </c>
      <c r="F164" s="37"/>
      <c r="G164" s="37">
        <v>389.96906075063544</v>
      </c>
      <c r="H164" s="37"/>
      <c r="I164" s="37">
        <f t="shared" si="19"/>
        <v>5917.0263729091594</v>
      </c>
      <c r="J164" s="37" t="str">
        <f t="shared" si="26"/>
        <v xml:space="preserve"> </v>
      </c>
      <c r="K164" s="37">
        <f t="shared" si="20"/>
        <v>2336.2052403382718</v>
      </c>
      <c r="L164" s="37" t="str">
        <f t="shared" si="21"/>
        <v xml:space="preserve"> </v>
      </c>
      <c r="M164" s="39">
        <f t="shared" si="22"/>
        <v>49060.31</v>
      </c>
      <c r="N164" s="36">
        <v>660.15800000000002</v>
      </c>
      <c r="O164" s="37">
        <v>7.50312</v>
      </c>
      <c r="P164" s="37">
        <v>2.3226383136094677</v>
      </c>
      <c r="Q164" s="37">
        <f t="shared" si="23"/>
        <v>97.147644955473353</v>
      </c>
      <c r="R164" s="37">
        <f t="shared" si="24"/>
        <v>38.356570163454137</v>
      </c>
      <c r="S164" s="39">
        <f t="shared" si="25"/>
        <v>805.49</v>
      </c>
    </row>
    <row r="165" spans="1:19" ht="38.25" x14ac:dyDescent="0.25">
      <c r="A165" s="33" t="s">
        <v>332</v>
      </c>
      <c r="B165" s="40" t="s">
        <v>333</v>
      </c>
      <c r="C165" s="35"/>
      <c r="D165" s="36">
        <v>38988.025196666669</v>
      </c>
      <c r="E165" s="37">
        <v>822.35203793897506</v>
      </c>
      <c r="F165" s="37"/>
      <c r="G165" s="37">
        <v>396.77264761032484</v>
      </c>
      <c r="H165" s="37"/>
      <c r="I165" s="37">
        <f t="shared" si="19"/>
        <v>5830.036732921315</v>
      </c>
      <c r="J165" s="37" t="str">
        <f t="shared" si="26"/>
        <v xml:space="preserve"> </v>
      </c>
      <c r="K165" s="37">
        <f t="shared" si="20"/>
        <v>2301.859330756864</v>
      </c>
      <c r="L165" s="37" t="str">
        <f t="shared" si="21"/>
        <v xml:space="preserve"> </v>
      </c>
      <c r="M165" s="39">
        <f t="shared" si="22"/>
        <v>48339.05</v>
      </c>
      <c r="N165" s="36">
        <v>812.61699999999996</v>
      </c>
      <c r="O165" s="37">
        <v>7.50312</v>
      </c>
      <c r="P165" s="37">
        <v>2.3226383136094677</v>
      </c>
      <c r="Q165" s="37">
        <f t="shared" si="23"/>
        <v>119.25419995547335</v>
      </c>
      <c r="R165" s="37">
        <f t="shared" si="24"/>
        <v>47.084847913454141</v>
      </c>
      <c r="S165" s="39">
        <f t="shared" si="25"/>
        <v>988.78</v>
      </c>
    </row>
    <row r="166" spans="1:19" ht="38.25" x14ac:dyDescent="0.25">
      <c r="A166" s="33" t="s">
        <v>334</v>
      </c>
      <c r="B166" s="40" t="s">
        <v>335</v>
      </c>
      <c r="C166" s="35"/>
      <c r="D166" s="36">
        <v>38988.025196666669</v>
      </c>
      <c r="E166" s="37">
        <v>822.35203793897506</v>
      </c>
      <c r="F166" s="37"/>
      <c r="G166" s="37">
        <v>396.77264761032484</v>
      </c>
      <c r="H166" s="37"/>
      <c r="I166" s="37">
        <f t="shared" si="19"/>
        <v>5830.036732921315</v>
      </c>
      <c r="J166" s="37" t="str">
        <f t="shared" si="26"/>
        <v xml:space="preserve"> </v>
      </c>
      <c r="K166" s="37">
        <f t="shared" si="20"/>
        <v>2301.859330756864</v>
      </c>
      <c r="L166" s="37" t="str">
        <f t="shared" si="21"/>
        <v xml:space="preserve"> </v>
      </c>
      <c r="M166" s="39">
        <f t="shared" si="22"/>
        <v>48339.05</v>
      </c>
      <c r="N166" s="36">
        <v>812.61699999999996</v>
      </c>
      <c r="O166" s="37">
        <v>7.50312</v>
      </c>
      <c r="P166" s="37">
        <v>2.3226383136094677</v>
      </c>
      <c r="Q166" s="37">
        <f t="shared" si="23"/>
        <v>119.25419995547335</v>
      </c>
      <c r="R166" s="37">
        <f t="shared" si="24"/>
        <v>47.084847913454141</v>
      </c>
      <c r="S166" s="39">
        <f t="shared" si="25"/>
        <v>988.78</v>
      </c>
    </row>
    <row r="167" spans="1:19" ht="38.25" x14ac:dyDescent="0.25">
      <c r="A167" s="33" t="s">
        <v>336</v>
      </c>
      <c r="B167" s="40" t="s">
        <v>337</v>
      </c>
      <c r="C167" s="35"/>
      <c r="D167" s="36">
        <v>39856.865196666666</v>
      </c>
      <c r="E167" s="37">
        <v>822.35203793897506</v>
      </c>
      <c r="F167" s="37"/>
      <c r="G167" s="37">
        <v>396.77264761032484</v>
      </c>
      <c r="H167" s="37"/>
      <c r="I167" s="37">
        <f t="shared" si="19"/>
        <v>5956.0185329213145</v>
      </c>
      <c r="J167" s="37" t="str">
        <f t="shared" si="26"/>
        <v xml:space="preserve"> </v>
      </c>
      <c r="K167" s="37">
        <f t="shared" si="20"/>
        <v>2351.600420756864</v>
      </c>
      <c r="L167" s="37" t="str">
        <f t="shared" si="21"/>
        <v xml:space="preserve"> </v>
      </c>
      <c r="M167" s="39">
        <f t="shared" si="22"/>
        <v>49383.61</v>
      </c>
      <c r="N167" s="36">
        <v>812.61699999999996</v>
      </c>
      <c r="O167" s="37">
        <v>7.50312</v>
      </c>
      <c r="P167" s="37">
        <v>2.3226383136094677</v>
      </c>
      <c r="Q167" s="37">
        <f t="shared" si="23"/>
        <v>119.25419995547335</v>
      </c>
      <c r="R167" s="37">
        <f t="shared" si="24"/>
        <v>47.084847913454141</v>
      </c>
      <c r="S167" s="39">
        <f t="shared" si="25"/>
        <v>988.78</v>
      </c>
    </row>
    <row r="168" spans="1:19" ht="38.25" x14ac:dyDescent="0.25">
      <c r="A168" s="33" t="s">
        <v>338</v>
      </c>
      <c r="B168" s="42" t="s">
        <v>339</v>
      </c>
      <c r="C168" s="43"/>
      <c r="D168" s="41">
        <v>51400.784092666669</v>
      </c>
      <c r="E168" s="38">
        <v>822.35203793897506</v>
      </c>
      <c r="F168" s="38"/>
      <c r="G168" s="38">
        <v>396.77264761032484</v>
      </c>
      <c r="H168" s="38"/>
      <c r="I168" s="38">
        <f t="shared" si="19"/>
        <v>7629.8867728413152</v>
      </c>
      <c r="J168" s="38" t="str">
        <f t="shared" si="26"/>
        <v xml:space="preserve"> </v>
      </c>
      <c r="K168" s="38">
        <f t="shared" si="20"/>
        <v>3012.4897775528643</v>
      </c>
      <c r="L168" s="38" t="str">
        <f t="shared" si="21"/>
        <v xml:space="preserve"> </v>
      </c>
      <c r="M168" s="44">
        <f t="shared" si="22"/>
        <v>63262.29</v>
      </c>
      <c r="N168" s="41">
        <v>812.61699999999996</v>
      </c>
      <c r="O168" s="38">
        <v>7.50312</v>
      </c>
      <c r="P168" s="38">
        <v>2.3226383136094677</v>
      </c>
      <c r="Q168" s="38">
        <f t="shared" si="23"/>
        <v>119.25419995547335</v>
      </c>
      <c r="R168" s="38">
        <f t="shared" si="24"/>
        <v>47.084847913454141</v>
      </c>
      <c r="S168" s="44">
        <f t="shared" si="25"/>
        <v>988.78</v>
      </c>
    </row>
    <row r="169" spans="1:19" x14ac:dyDescent="0.25">
      <c r="A169" s="45" t="s">
        <v>340</v>
      </c>
      <c r="B169" s="46" t="s">
        <v>341</v>
      </c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8"/>
    </row>
    <row r="170" spans="1:19" ht="25.5" x14ac:dyDescent="0.25">
      <c r="A170" s="49" t="s">
        <v>342</v>
      </c>
      <c r="B170" s="50" t="s">
        <v>343</v>
      </c>
      <c r="C170" s="43">
        <f>D170</f>
        <v>354.32326499999994</v>
      </c>
      <c r="D170" s="41">
        <f>'[1]CMSA - ANRE'!GB288</f>
        <v>354.32326499999994</v>
      </c>
      <c r="E170" s="38">
        <f>[1]CTSA!FI36</f>
        <v>498.80866293897498</v>
      </c>
      <c r="F170" s="38">
        <f>[1]CPSA!GS75</f>
        <v>218.67262661091732</v>
      </c>
      <c r="G170" s="38">
        <f>[1]CPSA!GS75</f>
        <v>218.67262661091732</v>
      </c>
      <c r="H170" s="38">
        <f>IF(F170&gt;0,(D170+E170+F170)*14.5%," ")</f>
        <v>155.4116604097344</v>
      </c>
      <c r="I170" s="38">
        <f>IF(G170&gt;0,(D170+E170+G170)*14.5%," ")</f>
        <v>155.4116604097344</v>
      </c>
      <c r="J170" s="38">
        <f>IF(F170&gt;0,SUM(D170:F170,H170)*5%," ")</f>
        <v>61.36081074798134</v>
      </c>
      <c r="K170" s="38">
        <f>IF(G170&gt;0,SUM(D170:E170,G170,I170)*5%," ")</f>
        <v>61.36081074798134</v>
      </c>
      <c r="L170" s="38">
        <f t="shared" ref="L170:L174" si="27">IFERROR(ROUND(IF(F170&gt;0,SUM(C170,E170,F170,H170,J170)," "),2)," ")</f>
        <v>1288.58</v>
      </c>
      <c r="M170" s="44">
        <f t="shared" ref="M170:M174" si="28">ROUND(IF(G170&gt;0,SUM(D170:E170,G170,I170,K170)," "),2)</f>
        <v>1288.58</v>
      </c>
      <c r="N170" s="41">
        <f>'[1]CMSA - ANRE'!GB294</f>
        <v>68.89</v>
      </c>
      <c r="O170" s="38">
        <f>[1]CTSA!FI42</f>
        <v>13.755719999999998</v>
      </c>
      <c r="P170" s="38">
        <f>[1]CPSA!GS84</f>
        <v>14.848770710059171</v>
      </c>
      <c r="Q170" s="38">
        <f>SUM(N170:P170)*14.5%</f>
        <v>14.136701152958578</v>
      </c>
      <c r="R170" s="38">
        <f>SUM(N170:Q170)*5%</f>
        <v>5.5815595931508879</v>
      </c>
      <c r="S170" s="44">
        <f>ROUND(SUM(N170:R170),2)</f>
        <v>117.21</v>
      </c>
    </row>
    <row r="171" spans="1:19" ht="25.5" x14ac:dyDescent="0.25">
      <c r="A171" s="49" t="s">
        <v>344</v>
      </c>
      <c r="B171" s="50" t="s">
        <v>345</v>
      </c>
      <c r="C171" s="43"/>
      <c r="D171" s="41">
        <f>'[1]CMSA - ANRE'!$GC288</f>
        <v>684.1248975000002</v>
      </c>
      <c r="E171" s="38">
        <f>[1]CTSA!$FI36</f>
        <v>498.80866293897498</v>
      </c>
      <c r="F171" s="38"/>
      <c r="G171" s="38">
        <f>[1]CPSA!$GT75</f>
        <v>218.67262661091732</v>
      </c>
      <c r="H171" s="38" t="str">
        <f>IF(F171&gt;0,(D171+E171+F171)*14.5%," ")</f>
        <v xml:space="preserve"> </v>
      </c>
      <c r="I171" s="38">
        <f>IF(G171&gt;0,(D171+E171+G171)*14.5%," ")</f>
        <v>203.23289712223442</v>
      </c>
      <c r="J171" s="38" t="str">
        <f>IF(F171&gt;0,SUM(D171:F171,H171)*5%," ")</f>
        <v xml:space="preserve"> </v>
      </c>
      <c r="K171" s="38">
        <f>IF(G171&gt;0,SUM(D171:E171,G171,I171)*5%," ")</f>
        <v>80.241954208606359</v>
      </c>
      <c r="L171" s="38" t="str">
        <f t="shared" si="27"/>
        <v xml:space="preserve"> </v>
      </c>
      <c r="M171" s="44">
        <f t="shared" si="28"/>
        <v>1685.08</v>
      </c>
      <c r="N171" s="41">
        <f>'[1]CMSA - ANRE'!$GC294</f>
        <v>134.167</v>
      </c>
      <c r="O171" s="38">
        <f>[1]CTSA!$FI42</f>
        <v>13.755719999999998</v>
      </c>
      <c r="P171" s="38">
        <f>[1]CPSA!$GT84</f>
        <v>14.848770710059171</v>
      </c>
      <c r="Q171" s="38">
        <f>SUM(N171:P171)*14.5%</f>
        <v>23.601866152958578</v>
      </c>
      <c r="R171" s="38">
        <f>SUM(N171:Q171)*5%</f>
        <v>9.3186678431508891</v>
      </c>
      <c r="S171" s="44">
        <f>ROUND(SUM(N171:R171),2)</f>
        <v>195.69</v>
      </c>
    </row>
    <row r="172" spans="1:19" ht="25.5" x14ac:dyDescent="0.25">
      <c r="A172" s="49" t="s">
        <v>346</v>
      </c>
      <c r="B172" s="50" t="s">
        <v>347</v>
      </c>
      <c r="C172" s="43"/>
      <c r="D172" s="41">
        <f>'[1]CMSA - ANRE'!$GD288</f>
        <v>1068.79153</v>
      </c>
      <c r="E172" s="38">
        <f>[1]CTSA!$FI36</f>
        <v>498.80866293897498</v>
      </c>
      <c r="F172" s="38"/>
      <c r="G172" s="38">
        <f>[1]CPSA!$GT75</f>
        <v>218.67262661091732</v>
      </c>
      <c r="H172" s="38" t="str">
        <f>IF(F172&gt;0,(D172+E172+F172)*14.5%," ")</f>
        <v xml:space="preserve"> </v>
      </c>
      <c r="I172" s="38">
        <f>IF(G172&gt;0,(D172+E172+G172)*14.5%," ")</f>
        <v>259.00955883473438</v>
      </c>
      <c r="J172" s="38" t="str">
        <f>IF(F172&gt;0,SUM(D172:F172,H172)*5%," ")</f>
        <v xml:space="preserve"> </v>
      </c>
      <c r="K172" s="38">
        <f>IF(G172&gt;0,SUM(D172:E172,G172,I172)*5%," ")</f>
        <v>102.26411891923135</v>
      </c>
      <c r="L172" s="38" t="str">
        <f t="shared" si="27"/>
        <v xml:space="preserve"> </v>
      </c>
      <c r="M172" s="44">
        <f t="shared" si="28"/>
        <v>2147.5500000000002</v>
      </c>
      <c r="N172" s="41">
        <f>'[1]CMSA - ANRE'!$GD294</f>
        <v>210.417</v>
      </c>
      <c r="O172" s="38">
        <f>[1]CTSA!$FI42</f>
        <v>13.755719999999998</v>
      </c>
      <c r="P172" s="38">
        <f>[1]CPSA!$GT84</f>
        <v>14.848770710059171</v>
      </c>
      <c r="Q172" s="38">
        <f>SUM(N172:P172)*14.5%</f>
        <v>34.658116152958577</v>
      </c>
      <c r="R172" s="38">
        <f>SUM(N172:Q172)*5%</f>
        <v>13.683980343150887</v>
      </c>
      <c r="S172" s="44">
        <f>ROUND(SUM(N172:R172),2)</f>
        <v>287.36</v>
      </c>
    </row>
    <row r="173" spans="1:19" ht="25.5" x14ac:dyDescent="0.25">
      <c r="A173" s="49" t="s">
        <v>348</v>
      </c>
      <c r="B173" s="50" t="s">
        <v>349</v>
      </c>
      <c r="C173" s="43"/>
      <c r="D173" s="41">
        <f>'[1]CMSA - ANRE'!GE288</f>
        <v>1602.85653</v>
      </c>
      <c r="E173" s="38">
        <f>[1]CTSA!FI36</f>
        <v>498.80866293897498</v>
      </c>
      <c r="F173" s="38"/>
      <c r="G173" s="38">
        <f>[1]CPSA!GV75</f>
        <v>218.67262661091732</v>
      </c>
      <c r="H173" s="38" t="str">
        <f>IF(F173&gt;0,(D173+E173+F173)*14.5%," ")</f>
        <v xml:space="preserve"> </v>
      </c>
      <c r="I173" s="38">
        <f>IF(G173&gt;0,(D173+E173+G173)*14.5%," ")</f>
        <v>336.44898383473435</v>
      </c>
      <c r="J173" s="38" t="str">
        <f>IF(F173&gt;0,SUM(D173:F173,H173)*5%," ")</f>
        <v xml:space="preserve"> </v>
      </c>
      <c r="K173" s="38">
        <f>IF(G173&gt;0,SUM(D173:E173,G173,I173)*5%," ")</f>
        <v>132.83934016923135</v>
      </c>
      <c r="L173" s="38" t="str">
        <f t="shared" si="27"/>
        <v xml:space="preserve"> </v>
      </c>
      <c r="M173" s="44">
        <f t="shared" si="28"/>
        <v>2789.63</v>
      </c>
      <c r="N173" s="41">
        <f>'[1]CMSA - ANRE'!GE294</f>
        <v>317.23</v>
      </c>
      <c r="O173" s="38">
        <f>[1]CTSA!FI42</f>
        <v>13.755719999999998</v>
      </c>
      <c r="P173" s="38">
        <f>[1]CPSA!GV84</f>
        <v>14.848770710059171</v>
      </c>
      <c r="Q173" s="38">
        <f>SUM(N173:P173)*14.5%</f>
        <v>50.146001152958576</v>
      </c>
      <c r="R173" s="38">
        <f>SUM(N173:Q173)*5%</f>
        <v>19.799024593150889</v>
      </c>
      <c r="S173" s="44">
        <f>ROUND(SUM(N173:R173),2)</f>
        <v>415.78</v>
      </c>
    </row>
    <row r="174" spans="1:19" ht="25.5" x14ac:dyDescent="0.25">
      <c r="A174" s="49" t="s">
        <v>350</v>
      </c>
      <c r="B174" s="50" t="s">
        <v>351</v>
      </c>
      <c r="C174" s="43"/>
      <c r="D174" s="41">
        <f>'[1]CMSA - ANRE'!GF288</f>
        <v>1266.7065299999999</v>
      </c>
      <c r="E174" s="38">
        <f>[1]CTSA!FI36</f>
        <v>498.80866293897498</v>
      </c>
      <c r="F174" s="38"/>
      <c r="G174" s="38">
        <f>[1]CPSA!GW75</f>
        <v>218.67262661091732</v>
      </c>
      <c r="H174" s="38" t="str">
        <f>IF(F174&gt;0,(D174+E174+F174)*14.5%," ")</f>
        <v xml:space="preserve"> </v>
      </c>
      <c r="I174" s="38">
        <f>IF(G174&gt;0,(D174+E174+G174)*14.5%," ")</f>
        <v>287.70723383473438</v>
      </c>
      <c r="J174" s="38" t="str">
        <f>IF(F174&gt;0,SUM(D174:F174,H174)*5%," ")</f>
        <v xml:space="preserve"> </v>
      </c>
      <c r="K174" s="38">
        <f>IF(G174&gt;0,SUM(D174:E174,G174,I174)*5%," ")</f>
        <v>113.59475266923135</v>
      </c>
      <c r="L174" s="38" t="str">
        <f t="shared" si="27"/>
        <v xml:space="preserve"> </v>
      </c>
      <c r="M174" s="44">
        <f t="shared" si="28"/>
        <v>2385.4899999999998</v>
      </c>
      <c r="N174" s="41">
        <f>'[1]CMSA - ANRE'!GF294</f>
        <v>250</v>
      </c>
      <c r="O174" s="38">
        <f>[1]CTSA!FI42</f>
        <v>13.755719999999998</v>
      </c>
      <c r="P174" s="38">
        <f>[1]CPSA!GW84</f>
        <v>14.848770710059171</v>
      </c>
      <c r="Q174" s="38">
        <f>SUM(N174:P174)*14.5%</f>
        <v>40.397651152958574</v>
      </c>
      <c r="R174" s="38">
        <f>SUM(N174:Q174)*5%</f>
        <v>15.950107093150889</v>
      </c>
      <c r="S174" s="44">
        <f>ROUND(SUM(N174:R174),2)</f>
        <v>334.95</v>
      </c>
    </row>
    <row r="175" spans="1:19" x14ac:dyDescent="0.25">
      <c r="A175" s="45" t="s">
        <v>352</v>
      </c>
      <c r="B175" s="46" t="s">
        <v>353</v>
      </c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8"/>
    </row>
    <row r="176" spans="1:19" ht="25.5" x14ac:dyDescent="0.25">
      <c r="A176" s="33" t="s">
        <v>354</v>
      </c>
      <c r="B176" s="40" t="s">
        <v>19</v>
      </c>
      <c r="C176" s="35">
        <f>D176</f>
        <v>37.578562500000004</v>
      </c>
      <c r="D176" s="36">
        <f t="array" ref="D176:D336">TRANSPOSE('[1]CMSA - ANRE'!GG288:MK288)</f>
        <v>37.578562500000004</v>
      </c>
      <c r="E176" s="37">
        <f t="array" ref="E176:E336">TRANSPOSE([1]CTSA!FJ36:LN36)</f>
        <v>428.4985846875</v>
      </c>
      <c r="F176" s="37">
        <f>[1]CPSA!GX75</f>
        <v>173.32802525752143</v>
      </c>
      <c r="G176" s="37">
        <f>[1]CPSA!GY75</f>
        <v>175.82384626343858</v>
      </c>
      <c r="H176" s="37">
        <f>IF(F176&gt;0,(D176+E176+F176)*14.5%," ")</f>
        <v>92.713750004528109</v>
      </c>
      <c r="I176" s="37">
        <f>IF(G176&gt;0,(D176+E176+G176)*14.5%," ")</f>
        <v>93.075644050386089</v>
      </c>
      <c r="J176" s="37">
        <f>IF(F176&gt;0,SUM(D176:F176,H176)*5%," ")</f>
        <v>36.605946122477484</v>
      </c>
      <c r="K176" s="37">
        <f>IF(G176&gt;0,SUM(D176:E176,G176,I176)*5%," ")</f>
        <v>36.748831875066237</v>
      </c>
      <c r="L176" s="37">
        <f t="shared" ref="L176:L239" si="29">IFERROR(ROUND(IF(F176&gt;0,SUM(C176,E176,F176,H176,J176)," "),2)," ")</f>
        <v>768.72</v>
      </c>
      <c r="M176" s="39">
        <f t="shared" ref="M176:M239" si="30">ROUND(IF(G176&gt;0,SUM(D176:E176,G176,I176,K176)," "),2)</f>
        <v>771.73</v>
      </c>
      <c r="N176" s="36"/>
      <c r="O176" s="37"/>
      <c r="P176" s="37"/>
      <c r="Q176" s="37"/>
      <c r="R176" s="37"/>
      <c r="S176" s="39"/>
    </row>
    <row r="177" spans="1:19" ht="25.5" x14ac:dyDescent="0.25">
      <c r="A177" s="33" t="s">
        <v>355</v>
      </c>
      <c r="B177" s="40" t="s">
        <v>21</v>
      </c>
      <c r="C177" s="35">
        <f>D177</f>
        <v>50.918562500000007</v>
      </c>
      <c r="D177" s="36">
        <v>50.918562500000007</v>
      </c>
      <c r="E177" s="37">
        <v>428.4985846875</v>
      </c>
      <c r="F177" s="37">
        <f>[1]CPSA!GZ75</f>
        <v>173.34280644545137</v>
      </c>
      <c r="G177" s="37">
        <f>[1]CPSA!HA75</f>
        <v>175.8386274513685</v>
      </c>
      <c r="H177" s="37">
        <f t="shared" ref="H177:H240" si="31">IF(F177&gt;0,(D177+E177+F177)*14.5%," ")</f>
        <v>94.650193276777941</v>
      </c>
      <c r="I177" s="37">
        <f t="shared" ref="I177:I240" si="32">IF(G177&gt;0,(D177+E177+G177)*14.5%," ")</f>
        <v>95.012087322635921</v>
      </c>
      <c r="J177" s="37">
        <f t="shared" ref="J177:J240" si="33">IF(F177&gt;0,SUM(D177:F177,H177)*5%," ")</f>
        <v>37.370507345486466</v>
      </c>
      <c r="K177" s="37">
        <f t="shared" ref="K177:K240" si="34">IF(G177&gt;0,SUM(D177:E177,G177,I177)*5%," ")</f>
        <v>37.51339309807522</v>
      </c>
      <c r="L177" s="37">
        <f t="shared" si="29"/>
        <v>784.78</v>
      </c>
      <c r="M177" s="39">
        <f t="shared" si="30"/>
        <v>787.78</v>
      </c>
      <c r="N177" s="36"/>
      <c r="O177" s="37"/>
      <c r="P177" s="37"/>
      <c r="Q177" s="37"/>
      <c r="R177" s="37"/>
      <c r="S177" s="39"/>
    </row>
    <row r="178" spans="1:19" ht="25.5" x14ac:dyDescent="0.25">
      <c r="A178" s="33" t="s">
        <v>356</v>
      </c>
      <c r="B178" s="40" t="s">
        <v>23</v>
      </c>
      <c r="C178" s="35"/>
      <c r="D178" s="36">
        <v>63.638562500000006</v>
      </c>
      <c r="E178" s="37">
        <v>428.4985846875</v>
      </c>
      <c r="F178" s="37"/>
      <c r="G178" s="37">
        <f t="array" ref="G178:G189">TRANSPOSE([1]CPSA!HB75:HM75)</f>
        <v>175.86008738143562</v>
      </c>
      <c r="H178" s="37" t="str">
        <f t="shared" si="31"/>
        <v xml:space="preserve"> </v>
      </c>
      <c r="I178" s="37">
        <f t="shared" si="32"/>
        <v>96.85959901249565</v>
      </c>
      <c r="J178" s="37" t="str">
        <f t="shared" si="33"/>
        <v xml:space="preserve"> </v>
      </c>
      <c r="K178" s="37">
        <f t="shared" si="34"/>
        <v>38.242841679071567</v>
      </c>
      <c r="L178" s="37" t="str">
        <f t="shared" si="29"/>
        <v xml:space="preserve"> </v>
      </c>
      <c r="M178" s="39">
        <f t="shared" si="30"/>
        <v>803.1</v>
      </c>
      <c r="N178" s="36"/>
      <c r="O178" s="37"/>
      <c r="P178" s="37"/>
      <c r="Q178" s="37"/>
      <c r="R178" s="37"/>
      <c r="S178" s="39"/>
    </row>
    <row r="179" spans="1:19" ht="25.5" x14ac:dyDescent="0.25">
      <c r="A179" s="33" t="s">
        <v>357</v>
      </c>
      <c r="B179" s="40" t="s">
        <v>25</v>
      </c>
      <c r="C179" s="35"/>
      <c r="D179" s="36">
        <v>79.152234899999996</v>
      </c>
      <c r="E179" s="37">
        <v>444.62614718749995</v>
      </c>
      <c r="F179" s="37"/>
      <c r="G179" s="37">
        <v>179.72654348170781</v>
      </c>
      <c r="H179" s="37" t="str">
        <f t="shared" si="31"/>
        <v xml:space="preserve"> </v>
      </c>
      <c r="I179" s="37">
        <f t="shared" si="32"/>
        <v>102.00821420753512</v>
      </c>
      <c r="J179" s="37" t="str">
        <f t="shared" si="33"/>
        <v xml:space="preserve"> </v>
      </c>
      <c r="K179" s="37">
        <f t="shared" si="34"/>
        <v>40.275656988837149</v>
      </c>
      <c r="L179" s="37" t="str">
        <f t="shared" si="29"/>
        <v xml:space="preserve"> </v>
      </c>
      <c r="M179" s="39">
        <f t="shared" si="30"/>
        <v>845.79</v>
      </c>
      <c r="N179" s="36"/>
      <c r="O179" s="37"/>
      <c r="P179" s="37"/>
      <c r="Q179" s="37"/>
      <c r="R179" s="37"/>
      <c r="S179" s="39"/>
    </row>
    <row r="180" spans="1:19" ht="25.5" x14ac:dyDescent="0.25">
      <c r="A180" s="33" t="s">
        <v>358</v>
      </c>
      <c r="B180" s="40" t="s">
        <v>27</v>
      </c>
      <c r="C180" s="35"/>
      <c r="D180" s="36">
        <v>90.822234899999998</v>
      </c>
      <c r="E180" s="37">
        <v>444.62614718749995</v>
      </c>
      <c r="F180" s="37"/>
      <c r="G180" s="37">
        <v>179.76021085916716</v>
      </c>
      <c r="H180" s="37" t="str">
        <f t="shared" si="31"/>
        <v xml:space="preserve"> </v>
      </c>
      <c r="I180" s="37">
        <f t="shared" si="32"/>
        <v>103.70524597726671</v>
      </c>
      <c r="J180" s="37" t="str">
        <f t="shared" si="33"/>
        <v xml:space="preserve"> </v>
      </c>
      <c r="K180" s="37">
        <f t="shared" si="34"/>
        <v>40.945691946196689</v>
      </c>
      <c r="L180" s="37" t="str">
        <f t="shared" si="29"/>
        <v xml:space="preserve"> </v>
      </c>
      <c r="M180" s="39">
        <f t="shared" si="30"/>
        <v>859.86</v>
      </c>
      <c r="N180" s="36"/>
      <c r="O180" s="37"/>
      <c r="P180" s="37"/>
      <c r="Q180" s="37"/>
      <c r="R180" s="37"/>
      <c r="S180" s="39"/>
    </row>
    <row r="181" spans="1:19" ht="25.5" x14ac:dyDescent="0.25">
      <c r="A181" s="33" t="s">
        <v>359</v>
      </c>
      <c r="B181" s="40" t="s">
        <v>29</v>
      </c>
      <c r="C181" s="35"/>
      <c r="D181" s="36">
        <v>110.63885490000001</v>
      </c>
      <c r="E181" s="37">
        <v>455.37785552083335</v>
      </c>
      <c r="F181" s="37"/>
      <c r="G181" s="37">
        <v>190.56261784877975</v>
      </c>
      <c r="H181" s="37" t="str">
        <f t="shared" si="31"/>
        <v xml:space="preserve"> </v>
      </c>
      <c r="I181" s="37">
        <f t="shared" si="32"/>
        <v>109.70400259909388</v>
      </c>
      <c r="J181" s="37" t="str">
        <f t="shared" si="33"/>
        <v xml:space="preserve"> </v>
      </c>
      <c r="K181" s="37">
        <f t="shared" si="34"/>
        <v>43.314166543435348</v>
      </c>
      <c r="L181" s="37" t="str">
        <f t="shared" si="29"/>
        <v xml:space="preserve"> </v>
      </c>
      <c r="M181" s="39">
        <f t="shared" si="30"/>
        <v>909.6</v>
      </c>
      <c r="N181" s="36"/>
      <c r="O181" s="37"/>
      <c r="P181" s="37"/>
      <c r="Q181" s="37"/>
      <c r="R181" s="37"/>
      <c r="S181" s="39"/>
    </row>
    <row r="182" spans="1:19" ht="25.5" x14ac:dyDescent="0.25">
      <c r="A182" s="33" t="s">
        <v>360</v>
      </c>
      <c r="B182" s="40" t="s">
        <v>31</v>
      </c>
      <c r="C182" s="35"/>
      <c r="D182" s="36">
        <v>100.43629490000001</v>
      </c>
      <c r="E182" s="37">
        <v>460.75370968749996</v>
      </c>
      <c r="F182" s="37"/>
      <c r="G182" s="37">
        <v>191.71473687167176</v>
      </c>
      <c r="H182" s="37" t="str">
        <f t="shared" si="31"/>
        <v xml:space="preserve"> </v>
      </c>
      <c r="I182" s="37">
        <f t="shared" si="32"/>
        <v>109.1711875115799</v>
      </c>
      <c r="J182" s="37" t="str">
        <f t="shared" si="33"/>
        <v xml:space="preserve"> </v>
      </c>
      <c r="K182" s="37">
        <f t="shared" si="34"/>
        <v>43.103796448537587</v>
      </c>
      <c r="L182" s="37" t="str">
        <f t="shared" si="29"/>
        <v xml:space="preserve"> </v>
      </c>
      <c r="M182" s="39">
        <f t="shared" si="30"/>
        <v>905.18</v>
      </c>
      <c r="N182" s="36"/>
      <c r="O182" s="37"/>
      <c r="P182" s="37"/>
      <c r="Q182" s="37"/>
      <c r="R182" s="37"/>
      <c r="S182" s="39"/>
    </row>
    <row r="183" spans="1:19" ht="25.5" x14ac:dyDescent="0.25">
      <c r="A183" s="33" t="s">
        <v>361</v>
      </c>
      <c r="B183" s="40" t="s">
        <v>33</v>
      </c>
      <c r="C183" s="35"/>
      <c r="D183" s="36">
        <v>156.04967499999995</v>
      </c>
      <c r="E183" s="37">
        <v>479.56919927083334</v>
      </c>
      <c r="F183" s="37"/>
      <c r="G183" s="37">
        <v>195.67411730576478</v>
      </c>
      <c r="H183" s="37" t="str">
        <f t="shared" si="31"/>
        <v xml:space="preserve"> </v>
      </c>
      <c r="I183" s="37">
        <f t="shared" si="32"/>
        <v>120.53748377860671</v>
      </c>
      <c r="J183" s="37" t="str">
        <f t="shared" si="33"/>
        <v xml:space="preserve"> </v>
      </c>
      <c r="K183" s="37">
        <f t="shared" si="34"/>
        <v>47.591523767760236</v>
      </c>
      <c r="L183" s="37" t="str">
        <f t="shared" si="29"/>
        <v xml:space="preserve"> </v>
      </c>
      <c r="M183" s="39">
        <f t="shared" si="30"/>
        <v>999.42</v>
      </c>
      <c r="N183" s="36"/>
      <c r="O183" s="37"/>
      <c r="P183" s="37"/>
      <c r="Q183" s="37"/>
      <c r="R183" s="37"/>
      <c r="S183" s="39"/>
    </row>
    <row r="184" spans="1:19" ht="25.5" x14ac:dyDescent="0.25">
      <c r="A184" s="33" t="s">
        <v>362</v>
      </c>
      <c r="B184" s="40" t="s">
        <v>35</v>
      </c>
      <c r="C184" s="35"/>
      <c r="D184" s="36">
        <v>149.34591499999999</v>
      </c>
      <c r="E184" s="37">
        <v>509.13639718749999</v>
      </c>
      <c r="F184" s="37"/>
      <c r="G184" s="37">
        <v>229.14228427100147</v>
      </c>
      <c r="H184" s="37" t="str">
        <f t="shared" si="31"/>
        <v xml:space="preserve"> </v>
      </c>
      <c r="I184" s="37">
        <f t="shared" si="32"/>
        <v>128.7055664864827</v>
      </c>
      <c r="J184" s="37" t="str">
        <f t="shared" si="33"/>
        <v xml:space="preserve"> </v>
      </c>
      <c r="K184" s="37">
        <f t="shared" si="34"/>
        <v>50.816508147249209</v>
      </c>
      <c r="L184" s="37" t="str">
        <f t="shared" si="29"/>
        <v xml:space="preserve"> </v>
      </c>
      <c r="M184" s="39">
        <f t="shared" si="30"/>
        <v>1067.1500000000001</v>
      </c>
      <c r="N184" s="36"/>
      <c r="O184" s="37"/>
      <c r="P184" s="37"/>
      <c r="Q184" s="37"/>
      <c r="R184" s="37"/>
      <c r="S184" s="39"/>
    </row>
    <row r="185" spans="1:19" ht="25.5" x14ac:dyDescent="0.25">
      <c r="A185" s="33" t="s">
        <v>363</v>
      </c>
      <c r="B185" s="40" t="s">
        <v>37</v>
      </c>
      <c r="C185" s="35"/>
      <c r="D185" s="36">
        <v>239.4869741666667</v>
      </c>
      <c r="E185" s="37">
        <v>565.58286593749995</v>
      </c>
      <c r="F185" s="37"/>
      <c r="G185" s="37">
        <v>240.9829236788232</v>
      </c>
      <c r="H185" s="37" t="str">
        <f t="shared" si="31"/>
        <v xml:space="preserve"> </v>
      </c>
      <c r="I185" s="37">
        <f t="shared" si="32"/>
        <v>151.67765074853352</v>
      </c>
      <c r="J185" s="37" t="str">
        <f t="shared" si="33"/>
        <v xml:space="preserve"> </v>
      </c>
      <c r="K185" s="37">
        <f t="shared" si="34"/>
        <v>59.886520726576173</v>
      </c>
      <c r="L185" s="37" t="str">
        <f t="shared" si="29"/>
        <v xml:space="preserve"> </v>
      </c>
      <c r="M185" s="39">
        <f t="shared" si="30"/>
        <v>1257.6199999999999</v>
      </c>
      <c r="N185" s="36"/>
      <c r="O185" s="37"/>
      <c r="P185" s="37"/>
      <c r="Q185" s="37"/>
      <c r="R185" s="37"/>
      <c r="S185" s="39"/>
    </row>
    <row r="186" spans="1:19" ht="25.5" x14ac:dyDescent="0.25">
      <c r="A186" s="33" t="s">
        <v>364</v>
      </c>
      <c r="B186" s="40" t="s">
        <v>39</v>
      </c>
      <c r="C186" s="35"/>
      <c r="D186" s="36">
        <v>249.74539083333335</v>
      </c>
      <c r="E186" s="37">
        <v>570.95872010416667</v>
      </c>
      <c r="F186" s="37"/>
      <c r="G186" s="37">
        <v>242.20246231454803</v>
      </c>
      <c r="H186" s="37" t="str">
        <f t="shared" si="31"/>
        <v xml:space="preserve"> </v>
      </c>
      <c r="I186" s="37">
        <f t="shared" si="32"/>
        <v>154.12145312154695</v>
      </c>
      <c r="J186" s="37" t="str">
        <f t="shared" si="33"/>
        <v xml:space="preserve"> </v>
      </c>
      <c r="K186" s="37">
        <f t="shared" si="34"/>
        <v>60.851401318679748</v>
      </c>
      <c r="L186" s="37" t="str">
        <f t="shared" si="29"/>
        <v xml:space="preserve"> </v>
      </c>
      <c r="M186" s="39">
        <f t="shared" si="30"/>
        <v>1277.8800000000001</v>
      </c>
      <c r="N186" s="36"/>
      <c r="O186" s="37"/>
      <c r="P186" s="37"/>
      <c r="Q186" s="37"/>
      <c r="R186" s="37"/>
      <c r="S186" s="39"/>
    </row>
    <row r="187" spans="1:19" ht="25.5" x14ac:dyDescent="0.25">
      <c r="A187" s="33" t="s">
        <v>365</v>
      </c>
      <c r="B187" s="40" t="s">
        <v>41</v>
      </c>
      <c r="C187" s="35"/>
      <c r="D187" s="36">
        <v>491.68222999999995</v>
      </c>
      <c r="E187" s="37">
        <v>753.73776177083334</v>
      </c>
      <c r="F187" s="37"/>
      <c r="G187" s="37">
        <v>280.30792996928176</v>
      </c>
      <c r="H187" s="37" t="str">
        <f t="shared" si="31"/>
        <v xml:space="preserve"> </v>
      </c>
      <c r="I187" s="37">
        <f t="shared" si="32"/>
        <v>221.23054865231668</v>
      </c>
      <c r="J187" s="37" t="str">
        <f t="shared" si="33"/>
        <v xml:space="preserve"> </v>
      </c>
      <c r="K187" s="37">
        <f t="shared" si="34"/>
        <v>87.347923519621588</v>
      </c>
      <c r="L187" s="37" t="str">
        <f t="shared" si="29"/>
        <v xml:space="preserve"> </v>
      </c>
      <c r="M187" s="39">
        <f t="shared" si="30"/>
        <v>1834.31</v>
      </c>
      <c r="N187" s="36"/>
      <c r="O187" s="37"/>
      <c r="P187" s="37"/>
      <c r="Q187" s="37"/>
      <c r="R187" s="37"/>
      <c r="S187" s="39"/>
    </row>
    <row r="188" spans="1:19" ht="25.5" x14ac:dyDescent="0.25">
      <c r="A188" s="33" t="s">
        <v>366</v>
      </c>
      <c r="B188" s="40" t="s">
        <v>43</v>
      </c>
      <c r="C188" s="35"/>
      <c r="D188" s="36">
        <v>1059.71613</v>
      </c>
      <c r="E188" s="37">
        <v>888.13411593749993</v>
      </c>
      <c r="F188" s="37"/>
      <c r="G188" s="37">
        <v>315.22644695014344</v>
      </c>
      <c r="H188" s="37" t="str">
        <f t="shared" si="31"/>
        <v xml:space="preserve"> </v>
      </c>
      <c r="I188" s="37">
        <f t="shared" si="32"/>
        <v>328.14612046870826</v>
      </c>
      <c r="J188" s="37" t="str">
        <f t="shared" si="33"/>
        <v xml:space="preserve"> </v>
      </c>
      <c r="K188" s="37">
        <f t="shared" si="34"/>
        <v>129.5611406678176</v>
      </c>
      <c r="L188" s="37" t="str">
        <f t="shared" si="29"/>
        <v xml:space="preserve"> </v>
      </c>
      <c r="M188" s="39">
        <f t="shared" si="30"/>
        <v>2720.78</v>
      </c>
      <c r="N188" s="36"/>
      <c r="O188" s="37"/>
      <c r="P188" s="37"/>
      <c r="Q188" s="37"/>
      <c r="R188" s="37"/>
      <c r="S188" s="39"/>
    </row>
    <row r="189" spans="1:19" ht="25.5" x14ac:dyDescent="0.25">
      <c r="A189" s="33" t="s">
        <v>367</v>
      </c>
      <c r="B189" s="40" t="s">
        <v>45</v>
      </c>
      <c r="C189" s="35"/>
      <c r="D189" s="36">
        <v>1570.2920966666666</v>
      </c>
      <c r="E189" s="37">
        <v>955.33229302083328</v>
      </c>
      <c r="F189" s="37"/>
      <c r="G189" s="37">
        <v>329.52822668710718</v>
      </c>
      <c r="H189" s="37" t="str">
        <f t="shared" si="31"/>
        <v xml:space="preserve"> </v>
      </c>
      <c r="I189" s="37">
        <f t="shared" si="32"/>
        <v>413.99712937431798</v>
      </c>
      <c r="J189" s="37" t="str">
        <f t="shared" si="33"/>
        <v xml:space="preserve"> </v>
      </c>
      <c r="K189" s="37">
        <f t="shared" si="34"/>
        <v>163.45748728744627</v>
      </c>
      <c r="L189" s="37" t="str">
        <f t="shared" si="29"/>
        <v xml:space="preserve"> </v>
      </c>
      <c r="M189" s="39">
        <f t="shared" si="30"/>
        <v>3432.61</v>
      </c>
      <c r="N189" s="36"/>
      <c r="O189" s="37"/>
      <c r="P189" s="37"/>
      <c r="Q189" s="37"/>
      <c r="R189" s="37"/>
      <c r="S189" s="39"/>
    </row>
    <row r="190" spans="1:19" ht="38.25" x14ac:dyDescent="0.25">
      <c r="A190" s="33" t="s">
        <v>368</v>
      </c>
      <c r="B190" s="40" t="s">
        <v>47</v>
      </c>
      <c r="C190" s="35">
        <f t="shared" ref="C190:C221" si="35">D190</f>
        <v>47.186632500000002</v>
      </c>
      <c r="D190" s="36">
        <v>47.186632500000002</v>
      </c>
      <c r="E190" s="37">
        <v>254.20594890624997</v>
      </c>
      <c r="F190" s="37">
        <f>[1]CPSA!HN75</f>
        <v>157.32277163459324</v>
      </c>
      <c r="G190" s="37">
        <f>[1]CPSA!HO75</f>
        <v>159.81859264051042</v>
      </c>
      <c r="H190" s="37">
        <f t="shared" si="31"/>
        <v>66.513726190922256</v>
      </c>
      <c r="I190" s="37">
        <f t="shared" si="32"/>
        <v>66.87562023678025</v>
      </c>
      <c r="J190" s="37">
        <f t="shared" si="33"/>
        <v>26.261453961588273</v>
      </c>
      <c r="K190" s="37">
        <f t="shared" si="34"/>
        <v>26.404339714177031</v>
      </c>
      <c r="L190" s="37">
        <f t="shared" si="29"/>
        <v>551.49</v>
      </c>
      <c r="M190" s="39">
        <f t="shared" si="30"/>
        <v>554.49</v>
      </c>
      <c r="N190" s="36"/>
      <c r="O190" s="37"/>
      <c r="P190" s="37"/>
      <c r="Q190" s="37"/>
      <c r="R190" s="37"/>
      <c r="S190" s="39"/>
    </row>
    <row r="191" spans="1:19" ht="38.25" x14ac:dyDescent="0.25">
      <c r="A191" s="33" t="s">
        <v>369</v>
      </c>
      <c r="B191" s="40" t="s">
        <v>49</v>
      </c>
      <c r="C191" s="35">
        <f t="shared" si="35"/>
        <v>36.356632500000003</v>
      </c>
      <c r="D191" s="36">
        <v>36.356632500000003</v>
      </c>
      <c r="E191" s="37">
        <v>254.20594890624997</v>
      </c>
      <c r="F191" s="37">
        <f>[1]CPSA!HP75</f>
        <v>157.32277163459324</v>
      </c>
      <c r="G191" s="37">
        <f>[1]CPSA!HQ75</f>
        <v>159.81859264051042</v>
      </c>
      <c r="H191" s="37">
        <f t="shared" si="31"/>
        <v>64.943376190922265</v>
      </c>
      <c r="I191" s="37">
        <f t="shared" si="32"/>
        <v>65.30527023678026</v>
      </c>
      <c r="J191" s="37">
        <f t="shared" si="33"/>
        <v>25.641436461588274</v>
      </c>
      <c r="K191" s="37">
        <f t="shared" si="34"/>
        <v>25.784322214177038</v>
      </c>
      <c r="L191" s="37">
        <f t="shared" si="29"/>
        <v>538.47</v>
      </c>
      <c r="M191" s="39">
        <f t="shared" si="30"/>
        <v>541.47</v>
      </c>
      <c r="N191" s="36"/>
      <c r="O191" s="37"/>
      <c r="P191" s="37"/>
      <c r="Q191" s="37"/>
      <c r="R191" s="37"/>
      <c r="S191" s="39"/>
    </row>
    <row r="192" spans="1:19" ht="38.25" x14ac:dyDescent="0.25">
      <c r="A192" s="33" t="s">
        <v>370</v>
      </c>
      <c r="B192" s="40" t="s">
        <v>51</v>
      </c>
      <c r="C192" s="35">
        <f t="shared" si="35"/>
        <v>43.876632500000007</v>
      </c>
      <c r="D192" s="36">
        <v>43.876632500000007</v>
      </c>
      <c r="E192" s="37">
        <v>254.20594890624997</v>
      </c>
      <c r="F192" s="37">
        <f>[1]CPSA!HR75</f>
        <v>157.32277163459324</v>
      </c>
      <c r="G192" s="37">
        <f>[1]CPSA!HS75</f>
        <v>159.81859264051042</v>
      </c>
      <c r="H192" s="37">
        <f t="shared" si="31"/>
        <v>66.033776190922268</v>
      </c>
      <c r="I192" s="37">
        <f t="shared" si="32"/>
        <v>66.395670236780248</v>
      </c>
      <c r="J192" s="37">
        <f t="shared" si="33"/>
        <v>26.071956461588275</v>
      </c>
      <c r="K192" s="37">
        <f t="shared" si="34"/>
        <v>26.214842214177033</v>
      </c>
      <c r="L192" s="37">
        <f t="shared" si="29"/>
        <v>547.51</v>
      </c>
      <c r="M192" s="39">
        <f t="shared" si="30"/>
        <v>550.51</v>
      </c>
      <c r="N192" s="36"/>
      <c r="O192" s="37"/>
      <c r="P192" s="37"/>
      <c r="Q192" s="37"/>
      <c r="R192" s="37"/>
      <c r="S192" s="39"/>
    </row>
    <row r="193" spans="1:19" ht="38.25" x14ac:dyDescent="0.25">
      <c r="A193" s="33" t="s">
        <v>371</v>
      </c>
      <c r="B193" s="40" t="s">
        <v>53</v>
      </c>
      <c r="C193" s="35">
        <f t="shared" si="35"/>
        <v>48.8366325</v>
      </c>
      <c r="D193" s="36">
        <v>48.8366325</v>
      </c>
      <c r="E193" s="37">
        <v>254.20594890624997</v>
      </c>
      <c r="F193" s="37">
        <f>[1]CPSA!HT75</f>
        <v>157.32277163459324</v>
      </c>
      <c r="G193" s="37">
        <f>[1]CPSA!HU75</f>
        <v>159.81859264051042</v>
      </c>
      <c r="H193" s="37">
        <f t="shared" si="31"/>
        <v>66.752976190922254</v>
      </c>
      <c r="I193" s="37">
        <f t="shared" si="32"/>
        <v>67.114870236780249</v>
      </c>
      <c r="J193" s="37">
        <f t="shared" si="33"/>
        <v>26.355916461588272</v>
      </c>
      <c r="K193" s="37">
        <f t="shared" si="34"/>
        <v>26.498802214177033</v>
      </c>
      <c r="L193" s="37">
        <f t="shared" si="29"/>
        <v>553.47</v>
      </c>
      <c r="M193" s="39">
        <f t="shared" si="30"/>
        <v>556.47</v>
      </c>
      <c r="N193" s="36"/>
      <c r="O193" s="37"/>
      <c r="P193" s="37"/>
      <c r="Q193" s="37"/>
      <c r="R193" s="37"/>
      <c r="S193" s="39"/>
    </row>
    <row r="194" spans="1:19" ht="38.25" x14ac:dyDescent="0.25">
      <c r="A194" s="33" t="s">
        <v>372</v>
      </c>
      <c r="B194" s="40" t="s">
        <v>55</v>
      </c>
      <c r="C194" s="35">
        <f t="shared" si="35"/>
        <v>54.776632500000005</v>
      </c>
      <c r="D194" s="36">
        <v>54.776632500000005</v>
      </c>
      <c r="E194" s="37">
        <v>254.20594890624997</v>
      </c>
      <c r="F194" s="37">
        <f>[1]CPSA!HV75</f>
        <v>157.32277163459324</v>
      </c>
      <c r="G194" s="37">
        <f>[1]CPSA!HW75</f>
        <v>159.81859264051042</v>
      </c>
      <c r="H194" s="37">
        <f t="shared" si="31"/>
        <v>67.614276190922268</v>
      </c>
      <c r="I194" s="37">
        <f t="shared" si="32"/>
        <v>67.976170236780263</v>
      </c>
      <c r="J194" s="37">
        <f t="shared" si="33"/>
        <v>26.695981461588275</v>
      </c>
      <c r="K194" s="37">
        <f t="shared" si="34"/>
        <v>26.838867214177039</v>
      </c>
      <c r="L194" s="37">
        <f t="shared" si="29"/>
        <v>560.62</v>
      </c>
      <c r="M194" s="39">
        <f t="shared" si="30"/>
        <v>563.62</v>
      </c>
      <c r="N194" s="36"/>
      <c r="O194" s="37"/>
      <c r="P194" s="37"/>
      <c r="Q194" s="37"/>
      <c r="R194" s="37"/>
      <c r="S194" s="39"/>
    </row>
    <row r="195" spans="1:19" ht="38.25" x14ac:dyDescent="0.25">
      <c r="A195" s="33" t="s">
        <v>373</v>
      </c>
      <c r="B195" s="40" t="s">
        <v>57</v>
      </c>
      <c r="C195" s="35">
        <f t="shared" si="35"/>
        <v>67.986632499999999</v>
      </c>
      <c r="D195" s="36">
        <v>67.986632499999999</v>
      </c>
      <c r="E195" s="37">
        <v>254.20594890624997</v>
      </c>
      <c r="F195" s="37">
        <f>[1]CPSA!HX75</f>
        <v>157.32277163459324</v>
      </c>
      <c r="G195" s="37">
        <f>[1]CPSA!HY75</f>
        <v>159.81859264051042</v>
      </c>
      <c r="H195" s="37">
        <f t="shared" si="31"/>
        <v>69.529726190922261</v>
      </c>
      <c r="I195" s="37">
        <f t="shared" si="32"/>
        <v>69.891620236780255</v>
      </c>
      <c r="J195" s="37">
        <f t="shared" si="33"/>
        <v>27.452253961588276</v>
      </c>
      <c r="K195" s="37">
        <f t="shared" si="34"/>
        <v>27.595139714177034</v>
      </c>
      <c r="L195" s="37">
        <f t="shared" si="29"/>
        <v>576.5</v>
      </c>
      <c r="M195" s="39">
        <f t="shared" si="30"/>
        <v>579.5</v>
      </c>
      <c r="N195" s="36"/>
      <c r="O195" s="37"/>
      <c r="P195" s="37"/>
      <c r="Q195" s="37"/>
      <c r="R195" s="37"/>
      <c r="S195" s="39"/>
    </row>
    <row r="196" spans="1:19" ht="38.25" x14ac:dyDescent="0.25">
      <c r="A196" s="33" t="s">
        <v>374</v>
      </c>
      <c r="B196" s="40" t="s">
        <v>59</v>
      </c>
      <c r="C196" s="35">
        <f t="shared" si="35"/>
        <v>76.166632499999992</v>
      </c>
      <c r="D196" s="36">
        <v>76.166632499999992</v>
      </c>
      <c r="E196" s="37">
        <v>254.20594890624997</v>
      </c>
      <c r="F196" s="37">
        <f>[1]CPSA!HZ75</f>
        <v>157.32277163459324</v>
      </c>
      <c r="G196" s="37">
        <f>[1]CPSA!IA75</f>
        <v>159.81859264051042</v>
      </c>
      <c r="H196" s="37">
        <f t="shared" si="31"/>
        <v>70.715826190922257</v>
      </c>
      <c r="I196" s="37">
        <f t="shared" si="32"/>
        <v>71.077720236780252</v>
      </c>
      <c r="J196" s="37">
        <f t="shared" si="33"/>
        <v>27.920558961588274</v>
      </c>
      <c r="K196" s="37">
        <f t="shared" si="34"/>
        <v>28.063444714177038</v>
      </c>
      <c r="L196" s="37">
        <f t="shared" si="29"/>
        <v>586.33000000000004</v>
      </c>
      <c r="M196" s="39">
        <f t="shared" si="30"/>
        <v>589.33000000000004</v>
      </c>
      <c r="N196" s="36"/>
      <c r="O196" s="37"/>
      <c r="P196" s="37"/>
      <c r="Q196" s="37"/>
      <c r="R196" s="37"/>
      <c r="S196" s="39"/>
    </row>
    <row r="197" spans="1:19" ht="38.25" x14ac:dyDescent="0.25">
      <c r="A197" s="33" t="s">
        <v>375</v>
      </c>
      <c r="B197" s="40" t="s">
        <v>61</v>
      </c>
      <c r="C197" s="35">
        <f t="shared" si="35"/>
        <v>81.826632499999988</v>
      </c>
      <c r="D197" s="36">
        <v>81.826632499999988</v>
      </c>
      <c r="E197" s="37">
        <v>254.20594890624997</v>
      </c>
      <c r="F197" s="37">
        <f>[1]CPSA!IB75</f>
        <v>163.61224056950451</v>
      </c>
      <c r="G197" s="37">
        <f>[1]CPSA!IC75</f>
        <v>166.10806157542166</v>
      </c>
      <c r="H197" s="37">
        <f t="shared" si="31"/>
        <v>72.448499186484383</v>
      </c>
      <c r="I197" s="37">
        <f t="shared" si="32"/>
        <v>72.810393232342378</v>
      </c>
      <c r="J197" s="37">
        <f t="shared" si="33"/>
        <v>28.604666058111942</v>
      </c>
      <c r="K197" s="37">
        <f t="shared" si="34"/>
        <v>28.747551810700699</v>
      </c>
      <c r="L197" s="37">
        <f t="shared" si="29"/>
        <v>600.70000000000005</v>
      </c>
      <c r="M197" s="39">
        <f t="shared" si="30"/>
        <v>603.70000000000005</v>
      </c>
      <c r="N197" s="36"/>
      <c r="O197" s="37"/>
      <c r="P197" s="37"/>
      <c r="Q197" s="37"/>
      <c r="R197" s="37"/>
      <c r="S197" s="39"/>
    </row>
    <row r="198" spans="1:19" ht="38.25" x14ac:dyDescent="0.25">
      <c r="A198" s="33" t="s">
        <v>376</v>
      </c>
      <c r="B198" s="40" t="s">
        <v>63</v>
      </c>
      <c r="C198" s="35">
        <f t="shared" si="35"/>
        <v>151.35663249999999</v>
      </c>
      <c r="D198" s="36">
        <v>151.35663249999999</v>
      </c>
      <c r="E198" s="37">
        <v>254.20594890624997</v>
      </c>
      <c r="F198" s="37">
        <f>[1]CPSA!ID75</f>
        <v>165.95831231506662</v>
      </c>
      <c r="G198" s="37">
        <f>[1]CPSA!IE75</f>
        <v>168.45413332098377</v>
      </c>
      <c r="H198" s="37">
        <f t="shared" si="31"/>
        <v>82.870529589590888</v>
      </c>
      <c r="I198" s="37">
        <f t="shared" si="32"/>
        <v>83.232423635448868</v>
      </c>
      <c r="J198" s="37">
        <f t="shared" si="33"/>
        <v>32.719571165545368</v>
      </c>
      <c r="K198" s="37">
        <f t="shared" si="34"/>
        <v>32.862456918134129</v>
      </c>
      <c r="L198" s="37">
        <f t="shared" si="29"/>
        <v>687.11</v>
      </c>
      <c r="M198" s="39">
        <f t="shared" si="30"/>
        <v>690.11</v>
      </c>
      <c r="N198" s="36"/>
      <c r="O198" s="37"/>
      <c r="P198" s="37"/>
      <c r="Q198" s="37"/>
      <c r="R198" s="37"/>
      <c r="S198" s="39"/>
    </row>
    <row r="199" spans="1:19" ht="38.25" x14ac:dyDescent="0.25">
      <c r="A199" s="33" t="s">
        <v>377</v>
      </c>
      <c r="B199" s="40" t="s">
        <v>65</v>
      </c>
      <c r="C199" s="35">
        <f t="shared" si="35"/>
        <v>164.6866325</v>
      </c>
      <c r="D199" s="36">
        <v>164.6866325</v>
      </c>
      <c r="E199" s="37">
        <v>254.20594890624997</v>
      </c>
      <c r="F199" s="37">
        <f>[1]CPSA!IF75</f>
        <v>168.30438406062873</v>
      </c>
      <c r="G199" s="37">
        <f>[1]CPSA!IG75</f>
        <v>170.80020506654594</v>
      </c>
      <c r="H199" s="37">
        <f t="shared" si="31"/>
        <v>85.143559992697405</v>
      </c>
      <c r="I199" s="37">
        <f t="shared" si="32"/>
        <v>85.505454038555399</v>
      </c>
      <c r="J199" s="37">
        <f t="shared" si="33"/>
        <v>33.617026272978812</v>
      </c>
      <c r="K199" s="37">
        <f t="shared" si="34"/>
        <v>33.759912025567566</v>
      </c>
      <c r="L199" s="37">
        <f t="shared" si="29"/>
        <v>705.96</v>
      </c>
      <c r="M199" s="39">
        <f t="shared" si="30"/>
        <v>708.96</v>
      </c>
      <c r="N199" s="36"/>
      <c r="O199" s="37"/>
      <c r="P199" s="37"/>
      <c r="Q199" s="37"/>
      <c r="R199" s="37"/>
      <c r="S199" s="39"/>
    </row>
    <row r="200" spans="1:19" ht="38.25" x14ac:dyDescent="0.25">
      <c r="A200" s="33" t="s">
        <v>378</v>
      </c>
      <c r="B200" s="40" t="s">
        <v>67</v>
      </c>
      <c r="C200" s="35">
        <f t="shared" si="35"/>
        <v>232.30663249999998</v>
      </c>
      <c r="D200" s="36">
        <v>232.30663249999998</v>
      </c>
      <c r="E200" s="37">
        <v>254.20594890624997</v>
      </c>
      <c r="F200" s="37">
        <f>[1]CPSA!IH75</f>
        <v>168.30438406062873</v>
      </c>
      <c r="G200" s="37">
        <f>[1]CPSA!II75</f>
        <v>170.80020506654594</v>
      </c>
      <c r="H200" s="37">
        <f t="shared" si="31"/>
        <v>94.948459992697408</v>
      </c>
      <c r="I200" s="37">
        <f t="shared" si="32"/>
        <v>95.310354038555403</v>
      </c>
      <c r="J200" s="37">
        <f t="shared" si="33"/>
        <v>37.488271272978807</v>
      </c>
      <c r="K200" s="37">
        <f t="shared" si="34"/>
        <v>37.631157025567568</v>
      </c>
      <c r="L200" s="37">
        <f t="shared" si="29"/>
        <v>787.25</v>
      </c>
      <c r="M200" s="39">
        <f t="shared" si="30"/>
        <v>790.25</v>
      </c>
      <c r="N200" s="36"/>
      <c r="O200" s="37"/>
      <c r="P200" s="37"/>
      <c r="Q200" s="37"/>
      <c r="R200" s="37"/>
      <c r="S200" s="39"/>
    </row>
    <row r="201" spans="1:19" ht="38.25" x14ac:dyDescent="0.25">
      <c r="A201" s="33" t="s">
        <v>379</v>
      </c>
      <c r="B201" s="40" t="s">
        <v>69</v>
      </c>
      <c r="C201" s="35">
        <f t="shared" si="35"/>
        <v>463.85663249999999</v>
      </c>
      <c r="D201" s="36">
        <v>463.85663249999999</v>
      </c>
      <c r="E201" s="37">
        <v>254.20594890624997</v>
      </c>
      <c r="F201" s="37">
        <f>[1]CPSA!IJ75</f>
        <v>168.30438406062873</v>
      </c>
      <c r="G201" s="37">
        <f>[1]CPSA!IK75</f>
        <v>170.80020506654594</v>
      </c>
      <c r="H201" s="37">
        <f t="shared" si="31"/>
        <v>128.52320999269739</v>
      </c>
      <c r="I201" s="37">
        <f t="shared" si="32"/>
        <v>128.8851040385554</v>
      </c>
      <c r="J201" s="37">
        <f t="shared" si="33"/>
        <v>50.744508772978804</v>
      </c>
      <c r="K201" s="37">
        <f t="shared" si="34"/>
        <v>50.887394525567565</v>
      </c>
      <c r="L201" s="37">
        <f t="shared" si="29"/>
        <v>1065.6300000000001</v>
      </c>
      <c r="M201" s="39">
        <f t="shared" si="30"/>
        <v>1068.6400000000001</v>
      </c>
      <c r="N201" s="36"/>
      <c r="O201" s="37"/>
      <c r="P201" s="37"/>
      <c r="Q201" s="37"/>
      <c r="R201" s="37"/>
      <c r="S201" s="39"/>
    </row>
    <row r="202" spans="1:19" ht="38.25" x14ac:dyDescent="0.25">
      <c r="A202" s="33" t="s">
        <v>380</v>
      </c>
      <c r="B202" s="40" t="s">
        <v>71</v>
      </c>
      <c r="C202" s="35">
        <f t="shared" si="35"/>
        <v>758.85663250000005</v>
      </c>
      <c r="D202" s="36">
        <v>758.85663250000005</v>
      </c>
      <c r="E202" s="37">
        <v>254.20594890624997</v>
      </c>
      <c r="F202" s="37">
        <f>[1]CPSA!IL75</f>
        <v>168.30438406062873</v>
      </c>
      <c r="G202" s="37">
        <f>[1]CPSA!IM75</f>
        <v>170.80020506654594</v>
      </c>
      <c r="H202" s="37">
        <f t="shared" si="31"/>
        <v>171.29820999269742</v>
      </c>
      <c r="I202" s="37">
        <f t="shared" si="32"/>
        <v>171.6601040385554</v>
      </c>
      <c r="J202" s="37">
        <f t="shared" si="33"/>
        <v>67.633258772978806</v>
      </c>
      <c r="K202" s="37">
        <f t="shared" si="34"/>
        <v>67.776144525567574</v>
      </c>
      <c r="L202" s="37">
        <f t="shared" si="29"/>
        <v>1420.3</v>
      </c>
      <c r="M202" s="39">
        <f t="shared" si="30"/>
        <v>1423.3</v>
      </c>
      <c r="N202" s="36"/>
      <c r="O202" s="37"/>
      <c r="P202" s="37"/>
      <c r="Q202" s="37"/>
      <c r="R202" s="37"/>
      <c r="S202" s="39"/>
    </row>
    <row r="203" spans="1:19" ht="38.25" x14ac:dyDescent="0.25">
      <c r="A203" s="33" t="s">
        <v>381</v>
      </c>
      <c r="B203" s="40" t="s">
        <v>73</v>
      </c>
      <c r="C203" s="35">
        <f t="shared" si="35"/>
        <v>778.85663250000005</v>
      </c>
      <c r="D203" s="36">
        <v>778.85663250000005</v>
      </c>
      <c r="E203" s="37">
        <v>254.20594890624997</v>
      </c>
      <c r="F203" s="37">
        <f>[1]CPSA!IN75</f>
        <v>168.30438406062873</v>
      </c>
      <c r="G203" s="37">
        <f>[1]CPSA!IO75</f>
        <v>170.80020506654594</v>
      </c>
      <c r="H203" s="37">
        <f t="shared" si="31"/>
        <v>174.19820999269743</v>
      </c>
      <c r="I203" s="37">
        <f t="shared" si="32"/>
        <v>174.56010403855541</v>
      </c>
      <c r="J203" s="37">
        <f t="shared" si="33"/>
        <v>68.778258772978816</v>
      </c>
      <c r="K203" s="37">
        <f t="shared" si="34"/>
        <v>68.92114452556757</v>
      </c>
      <c r="L203" s="37">
        <f t="shared" si="29"/>
        <v>1444.34</v>
      </c>
      <c r="M203" s="39">
        <f t="shared" si="30"/>
        <v>1447.34</v>
      </c>
      <c r="N203" s="36"/>
      <c r="O203" s="37"/>
      <c r="P203" s="37"/>
      <c r="Q203" s="37"/>
      <c r="R203" s="37"/>
      <c r="S203" s="39"/>
    </row>
    <row r="204" spans="1:19" ht="38.25" x14ac:dyDescent="0.25">
      <c r="A204" s="33" t="s">
        <v>382</v>
      </c>
      <c r="B204" s="40" t="s">
        <v>75</v>
      </c>
      <c r="C204" s="35">
        <f t="shared" si="35"/>
        <v>808.85663250000005</v>
      </c>
      <c r="D204" s="36">
        <v>808.85663250000005</v>
      </c>
      <c r="E204" s="37">
        <v>254.20594890624997</v>
      </c>
      <c r="F204" s="37">
        <f>[1]CPSA!IP75</f>
        <v>168.30438406062873</v>
      </c>
      <c r="G204" s="37">
        <f>[1]CPSA!IQ75</f>
        <v>170.80020506654594</v>
      </c>
      <c r="H204" s="37">
        <f t="shared" si="31"/>
        <v>178.54820999269742</v>
      </c>
      <c r="I204" s="37">
        <f t="shared" si="32"/>
        <v>178.9101040385554</v>
      </c>
      <c r="J204" s="37">
        <f t="shared" si="33"/>
        <v>70.495758772978817</v>
      </c>
      <c r="K204" s="37">
        <f t="shared" si="34"/>
        <v>70.638644525567571</v>
      </c>
      <c r="L204" s="37">
        <f t="shared" si="29"/>
        <v>1480.41</v>
      </c>
      <c r="M204" s="39">
        <f t="shared" si="30"/>
        <v>1483.41</v>
      </c>
      <c r="N204" s="36"/>
      <c r="O204" s="37"/>
      <c r="P204" s="37"/>
      <c r="Q204" s="37"/>
      <c r="R204" s="37"/>
      <c r="S204" s="39"/>
    </row>
    <row r="205" spans="1:19" ht="38.25" x14ac:dyDescent="0.25">
      <c r="A205" s="33" t="s">
        <v>383</v>
      </c>
      <c r="B205" s="40" t="s">
        <v>77</v>
      </c>
      <c r="C205" s="35">
        <f t="shared" si="35"/>
        <v>839.68663250000009</v>
      </c>
      <c r="D205" s="36">
        <v>839.68663250000009</v>
      </c>
      <c r="E205" s="37">
        <v>254.20594890624997</v>
      </c>
      <c r="F205" s="37">
        <f>[1]CPSA!IR75</f>
        <v>168.30438406062873</v>
      </c>
      <c r="G205" s="37">
        <f>[1]CPSA!IS75</f>
        <v>170.80020506654594</v>
      </c>
      <c r="H205" s="37">
        <f t="shared" si="31"/>
        <v>183.01855999269739</v>
      </c>
      <c r="I205" s="37">
        <f t="shared" si="32"/>
        <v>183.3804540385554</v>
      </c>
      <c r="J205" s="37">
        <f t="shared" si="33"/>
        <v>72.260776272978816</v>
      </c>
      <c r="K205" s="37">
        <f t="shared" si="34"/>
        <v>72.40366202556757</v>
      </c>
      <c r="L205" s="37">
        <f t="shared" si="29"/>
        <v>1517.48</v>
      </c>
      <c r="M205" s="39">
        <f t="shared" si="30"/>
        <v>1520.48</v>
      </c>
      <c r="N205" s="36"/>
      <c r="O205" s="37"/>
      <c r="P205" s="37"/>
      <c r="Q205" s="37"/>
      <c r="R205" s="37"/>
      <c r="S205" s="39"/>
    </row>
    <row r="206" spans="1:19" ht="38.25" x14ac:dyDescent="0.25">
      <c r="A206" s="33" t="s">
        <v>384</v>
      </c>
      <c r="B206" s="40" t="s">
        <v>79</v>
      </c>
      <c r="C206" s="35">
        <f t="shared" si="35"/>
        <v>1008.8566325</v>
      </c>
      <c r="D206" s="36">
        <v>1008.8566325</v>
      </c>
      <c r="E206" s="37">
        <v>254.20594890624997</v>
      </c>
      <c r="F206" s="37">
        <f>[1]CPSA!IT75</f>
        <v>168.30438406062873</v>
      </c>
      <c r="G206" s="37">
        <f>[1]CPSA!IU75</f>
        <v>170.80020506654594</v>
      </c>
      <c r="H206" s="37">
        <f t="shared" si="31"/>
        <v>207.54820999269742</v>
      </c>
      <c r="I206" s="37">
        <f t="shared" si="32"/>
        <v>207.9101040385554</v>
      </c>
      <c r="J206" s="37">
        <f t="shared" si="33"/>
        <v>81.94575877297882</v>
      </c>
      <c r="K206" s="37">
        <f t="shared" si="34"/>
        <v>82.088644525567574</v>
      </c>
      <c r="L206" s="37">
        <f t="shared" si="29"/>
        <v>1720.86</v>
      </c>
      <c r="M206" s="39">
        <f t="shared" si="30"/>
        <v>1723.86</v>
      </c>
      <c r="N206" s="36"/>
      <c r="O206" s="37"/>
      <c r="P206" s="37"/>
      <c r="Q206" s="37"/>
      <c r="R206" s="37"/>
      <c r="S206" s="39"/>
    </row>
    <row r="207" spans="1:19" ht="38.25" x14ac:dyDescent="0.25">
      <c r="A207" s="33" t="s">
        <v>385</v>
      </c>
      <c r="B207" s="40" t="s">
        <v>81</v>
      </c>
      <c r="C207" s="35">
        <f t="shared" si="35"/>
        <v>42.386632499999997</v>
      </c>
      <c r="D207" s="36">
        <v>42.386632499999997</v>
      </c>
      <c r="E207" s="37">
        <v>254.20594890624997</v>
      </c>
      <c r="F207" s="37">
        <f>[1]CPSA!IV75</f>
        <v>157.33755282252318</v>
      </c>
      <c r="G207" s="37">
        <f>[1]CPSA!IW75</f>
        <v>159.83337382844033</v>
      </c>
      <c r="H207" s="37">
        <f t="shared" si="31"/>
        <v>65.819869463172097</v>
      </c>
      <c r="I207" s="37">
        <f t="shared" si="32"/>
        <v>66.181763509030077</v>
      </c>
      <c r="J207" s="37">
        <f t="shared" si="33"/>
        <v>25.987500184597266</v>
      </c>
      <c r="K207" s="37">
        <f t="shared" si="34"/>
        <v>26.13038593718602</v>
      </c>
      <c r="L207" s="37">
        <f t="shared" si="29"/>
        <v>545.74</v>
      </c>
      <c r="M207" s="39">
        <f t="shared" si="30"/>
        <v>548.74</v>
      </c>
      <c r="N207" s="36"/>
      <c r="O207" s="37"/>
      <c r="P207" s="37"/>
      <c r="Q207" s="37"/>
      <c r="R207" s="37"/>
      <c r="S207" s="39"/>
    </row>
    <row r="208" spans="1:19" ht="38.25" x14ac:dyDescent="0.25">
      <c r="A208" s="33" t="s">
        <v>386</v>
      </c>
      <c r="B208" s="40" t="s">
        <v>83</v>
      </c>
      <c r="C208" s="35">
        <f t="shared" si="35"/>
        <v>43.223632500000001</v>
      </c>
      <c r="D208" s="36">
        <v>43.223632500000001</v>
      </c>
      <c r="E208" s="37">
        <v>254.20594890624997</v>
      </c>
      <c r="F208" s="37">
        <f>[1]CPSA!IX75</f>
        <v>157.33755282252318</v>
      </c>
      <c r="G208" s="37">
        <f>[1]CPSA!IY75</f>
        <v>159.83337382844033</v>
      </c>
      <c r="H208" s="37">
        <f t="shared" si="31"/>
        <v>65.941234463172094</v>
      </c>
      <c r="I208" s="37">
        <f t="shared" si="32"/>
        <v>66.303128509030088</v>
      </c>
      <c r="J208" s="37">
        <f t="shared" si="33"/>
        <v>26.035418434597261</v>
      </c>
      <c r="K208" s="37">
        <f t="shared" si="34"/>
        <v>26.178304187186018</v>
      </c>
      <c r="L208" s="37">
        <f t="shared" si="29"/>
        <v>546.74</v>
      </c>
      <c r="M208" s="39">
        <f t="shared" si="30"/>
        <v>549.74</v>
      </c>
      <c r="N208" s="36"/>
      <c r="O208" s="37"/>
      <c r="P208" s="37"/>
      <c r="Q208" s="37"/>
      <c r="R208" s="37"/>
      <c r="S208" s="39"/>
    </row>
    <row r="209" spans="1:19" ht="38.25" x14ac:dyDescent="0.25">
      <c r="A209" s="33" t="s">
        <v>387</v>
      </c>
      <c r="B209" s="40" t="s">
        <v>85</v>
      </c>
      <c r="C209" s="35">
        <f t="shared" si="35"/>
        <v>49.036632499999996</v>
      </c>
      <c r="D209" s="36">
        <v>49.036632499999996</v>
      </c>
      <c r="E209" s="37">
        <v>254.20594890624997</v>
      </c>
      <c r="F209" s="37">
        <f>[1]CPSA!IZ75</f>
        <v>157.33755282252318</v>
      </c>
      <c r="G209" s="37">
        <f>[1]CPSA!JA75</f>
        <v>159.83337382844033</v>
      </c>
      <c r="H209" s="37">
        <f t="shared" si="31"/>
        <v>66.784119463172104</v>
      </c>
      <c r="I209" s="37">
        <f t="shared" si="32"/>
        <v>67.146013509030098</v>
      </c>
      <c r="J209" s="37">
        <f t="shared" si="33"/>
        <v>26.368212684597268</v>
      </c>
      <c r="K209" s="37">
        <f t="shared" si="34"/>
        <v>26.511098437186025</v>
      </c>
      <c r="L209" s="37">
        <f t="shared" si="29"/>
        <v>553.73</v>
      </c>
      <c r="M209" s="39">
        <f t="shared" si="30"/>
        <v>556.73</v>
      </c>
      <c r="N209" s="36"/>
      <c r="O209" s="37"/>
      <c r="P209" s="37"/>
      <c r="Q209" s="37"/>
      <c r="R209" s="37"/>
      <c r="S209" s="39"/>
    </row>
    <row r="210" spans="1:19" ht="38.25" x14ac:dyDescent="0.25">
      <c r="A210" s="33" t="s">
        <v>388</v>
      </c>
      <c r="B210" s="40" t="s">
        <v>87</v>
      </c>
      <c r="C210" s="35">
        <f t="shared" si="35"/>
        <v>54.976632500000001</v>
      </c>
      <c r="D210" s="36">
        <v>54.976632500000001</v>
      </c>
      <c r="E210" s="37">
        <v>254.20594890624997</v>
      </c>
      <c r="F210" s="37">
        <f>[1]CPSA!JB75</f>
        <v>157.33755282252318</v>
      </c>
      <c r="G210" s="37">
        <f>[1]CPSA!JC75</f>
        <v>159.83337382844033</v>
      </c>
      <c r="H210" s="37">
        <f t="shared" si="31"/>
        <v>67.645419463172104</v>
      </c>
      <c r="I210" s="37">
        <f t="shared" si="32"/>
        <v>68.007313509030084</v>
      </c>
      <c r="J210" s="37">
        <f t="shared" si="33"/>
        <v>26.708277684597263</v>
      </c>
      <c r="K210" s="37">
        <f t="shared" si="34"/>
        <v>26.851163437186017</v>
      </c>
      <c r="L210" s="37">
        <f t="shared" si="29"/>
        <v>560.87</v>
      </c>
      <c r="M210" s="39">
        <f t="shared" si="30"/>
        <v>563.87</v>
      </c>
      <c r="N210" s="36"/>
      <c r="O210" s="37"/>
      <c r="P210" s="37"/>
      <c r="Q210" s="37"/>
      <c r="R210" s="37"/>
      <c r="S210" s="39"/>
    </row>
    <row r="211" spans="1:19" ht="38.25" x14ac:dyDescent="0.25">
      <c r="A211" s="33" t="s">
        <v>389</v>
      </c>
      <c r="B211" s="40" t="s">
        <v>89</v>
      </c>
      <c r="C211" s="35">
        <f t="shared" si="35"/>
        <v>75.056632499999992</v>
      </c>
      <c r="D211" s="36">
        <v>75.056632499999992</v>
      </c>
      <c r="E211" s="37">
        <v>254.20594890624997</v>
      </c>
      <c r="F211" s="37">
        <f>[1]CPSA!JD75</f>
        <v>157.33755282252318</v>
      </c>
      <c r="G211" s="37">
        <f>[1]CPSA!JE75</f>
        <v>159.83337382844033</v>
      </c>
      <c r="H211" s="37">
        <f t="shared" si="31"/>
        <v>70.557019463172111</v>
      </c>
      <c r="I211" s="37">
        <f t="shared" si="32"/>
        <v>70.918913509030091</v>
      </c>
      <c r="J211" s="37">
        <f t="shared" si="33"/>
        <v>27.857857684597263</v>
      </c>
      <c r="K211" s="37">
        <f t="shared" si="34"/>
        <v>28.000743437186021</v>
      </c>
      <c r="L211" s="37">
        <f t="shared" si="29"/>
        <v>585.02</v>
      </c>
      <c r="M211" s="39">
        <f t="shared" si="30"/>
        <v>588.02</v>
      </c>
      <c r="N211" s="36"/>
      <c r="O211" s="37"/>
      <c r="P211" s="37"/>
      <c r="Q211" s="37"/>
      <c r="R211" s="37"/>
      <c r="S211" s="39"/>
    </row>
    <row r="212" spans="1:19" ht="38.25" x14ac:dyDescent="0.25">
      <c r="A212" s="33" t="s">
        <v>390</v>
      </c>
      <c r="B212" s="40" t="s">
        <v>91</v>
      </c>
      <c r="C212" s="35">
        <f t="shared" si="35"/>
        <v>78.436632499999988</v>
      </c>
      <c r="D212" s="36">
        <v>78.436632499999988</v>
      </c>
      <c r="E212" s="37">
        <v>254.20594890624997</v>
      </c>
      <c r="F212" s="37">
        <f>[1]CPSA!JF75</f>
        <v>157.33755282252318</v>
      </c>
      <c r="G212" s="37">
        <f>[1]CPSA!JG75</f>
        <v>159.83337382844033</v>
      </c>
      <c r="H212" s="37">
        <f t="shared" si="31"/>
        <v>71.047119463172109</v>
      </c>
      <c r="I212" s="37">
        <f t="shared" si="32"/>
        <v>71.409013509030089</v>
      </c>
      <c r="J212" s="37">
        <f t="shared" si="33"/>
        <v>28.051362684597265</v>
      </c>
      <c r="K212" s="37">
        <f t="shared" si="34"/>
        <v>28.194248437186019</v>
      </c>
      <c r="L212" s="37">
        <f t="shared" si="29"/>
        <v>589.08000000000004</v>
      </c>
      <c r="M212" s="39">
        <f t="shared" si="30"/>
        <v>592.08000000000004</v>
      </c>
      <c r="N212" s="36"/>
      <c r="O212" s="37"/>
      <c r="P212" s="37"/>
      <c r="Q212" s="37"/>
      <c r="R212" s="37"/>
      <c r="S212" s="39"/>
    </row>
    <row r="213" spans="1:19" ht="38.25" x14ac:dyDescent="0.25">
      <c r="A213" s="33" t="s">
        <v>391</v>
      </c>
      <c r="B213" s="40" t="s">
        <v>93</v>
      </c>
      <c r="C213" s="35">
        <f t="shared" si="35"/>
        <v>83.03663250000001</v>
      </c>
      <c r="D213" s="36">
        <v>83.03663250000001</v>
      </c>
      <c r="E213" s="37">
        <v>254.20594890624997</v>
      </c>
      <c r="F213" s="37">
        <f>[1]CPSA!JH75</f>
        <v>163.62702175743439</v>
      </c>
      <c r="G213" s="37">
        <f>[1]CPSA!JI75</f>
        <v>166.12284276335157</v>
      </c>
      <c r="H213" s="37">
        <f t="shared" si="31"/>
        <v>72.62609245873422</v>
      </c>
      <c r="I213" s="37">
        <f t="shared" si="32"/>
        <v>72.987986504592229</v>
      </c>
      <c r="J213" s="37">
        <f t="shared" si="33"/>
        <v>28.67478478112093</v>
      </c>
      <c r="K213" s="37">
        <f t="shared" si="34"/>
        <v>28.817670533709691</v>
      </c>
      <c r="L213" s="37">
        <f t="shared" si="29"/>
        <v>602.16999999999996</v>
      </c>
      <c r="M213" s="39">
        <f t="shared" si="30"/>
        <v>605.16999999999996</v>
      </c>
      <c r="N213" s="36"/>
      <c r="O213" s="37"/>
      <c r="P213" s="37"/>
      <c r="Q213" s="37"/>
      <c r="R213" s="37"/>
      <c r="S213" s="39"/>
    </row>
    <row r="214" spans="1:19" ht="38.25" x14ac:dyDescent="0.25">
      <c r="A214" s="33" t="s">
        <v>392</v>
      </c>
      <c r="B214" s="40" t="s">
        <v>95</v>
      </c>
      <c r="C214" s="35">
        <f t="shared" si="35"/>
        <v>154.88663250000002</v>
      </c>
      <c r="D214" s="36">
        <v>154.88663250000002</v>
      </c>
      <c r="E214" s="37">
        <v>254.20594890624997</v>
      </c>
      <c r="F214" s="37">
        <f>[1]CPSA!JJ75</f>
        <v>165.97309350299653</v>
      </c>
      <c r="G214" s="37">
        <f>[1]CPSA!JK75</f>
        <v>168.46891450891371</v>
      </c>
      <c r="H214" s="37">
        <f t="shared" si="31"/>
        <v>83.38452286184075</v>
      </c>
      <c r="I214" s="37">
        <f t="shared" si="32"/>
        <v>83.74641690769873</v>
      </c>
      <c r="J214" s="37">
        <f t="shared" si="33"/>
        <v>32.922509888554366</v>
      </c>
      <c r="K214" s="37">
        <f t="shared" si="34"/>
        <v>33.065395641143127</v>
      </c>
      <c r="L214" s="37">
        <f t="shared" si="29"/>
        <v>691.37</v>
      </c>
      <c r="M214" s="39">
        <f t="shared" si="30"/>
        <v>694.37</v>
      </c>
      <c r="N214" s="36"/>
      <c r="O214" s="37"/>
      <c r="P214" s="37"/>
      <c r="Q214" s="37"/>
      <c r="R214" s="37"/>
      <c r="S214" s="39"/>
    </row>
    <row r="215" spans="1:19" ht="38.25" x14ac:dyDescent="0.25">
      <c r="A215" s="33" t="s">
        <v>393</v>
      </c>
      <c r="B215" s="40" t="s">
        <v>97</v>
      </c>
      <c r="C215" s="35">
        <f t="shared" si="35"/>
        <v>164.88663250000002</v>
      </c>
      <c r="D215" s="36">
        <v>164.88663250000002</v>
      </c>
      <c r="E215" s="37">
        <v>254.20594890624997</v>
      </c>
      <c r="F215" s="37">
        <f>[1]CPSA!JL75</f>
        <v>168.31916524855865</v>
      </c>
      <c r="G215" s="37">
        <f>[1]CPSA!JM75</f>
        <v>170.81498625447583</v>
      </c>
      <c r="H215" s="37">
        <f t="shared" si="31"/>
        <v>85.174703264947254</v>
      </c>
      <c r="I215" s="37">
        <f t="shared" si="32"/>
        <v>85.536597310805234</v>
      </c>
      <c r="J215" s="37">
        <f t="shared" si="33"/>
        <v>33.6293224959878</v>
      </c>
      <c r="K215" s="37">
        <f t="shared" si="34"/>
        <v>33.772208248576554</v>
      </c>
      <c r="L215" s="37">
        <f t="shared" si="29"/>
        <v>706.22</v>
      </c>
      <c r="M215" s="39">
        <f t="shared" si="30"/>
        <v>709.22</v>
      </c>
      <c r="N215" s="36"/>
      <c r="O215" s="37"/>
      <c r="P215" s="37"/>
      <c r="Q215" s="37"/>
      <c r="R215" s="37"/>
      <c r="S215" s="39"/>
    </row>
    <row r="216" spans="1:19" ht="38.25" x14ac:dyDescent="0.25">
      <c r="A216" s="33" t="s">
        <v>394</v>
      </c>
      <c r="B216" s="40" t="s">
        <v>99</v>
      </c>
      <c r="C216" s="35">
        <f t="shared" si="35"/>
        <v>205.7166325</v>
      </c>
      <c r="D216" s="36">
        <v>205.7166325</v>
      </c>
      <c r="E216" s="37">
        <v>254.20594890624997</v>
      </c>
      <c r="F216" s="37">
        <f>[1]CPSA!JN75</f>
        <v>168.31916524855865</v>
      </c>
      <c r="G216" s="37">
        <f>[1]CPSA!JO75</f>
        <v>170.81498625447583</v>
      </c>
      <c r="H216" s="37">
        <f t="shared" si="31"/>
        <v>91.095053264947239</v>
      </c>
      <c r="I216" s="37">
        <f t="shared" si="32"/>
        <v>91.456947310805234</v>
      </c>
      <c r="J216" s="37">
        <f t="shared" si="33"/>
        <v>35.96683999598779</v>
      </c>
      <c r="K216" s="37">
        <f t="shared" si="34"/>
        <v>36.109725748576551</v>
      </c>
      <c r="L216" s="37">
        <f t="shared" si="29"/>
        <v>755.3</v>
      </c>
      <c r="M216" s="39">
        <f t="shared" si="30"/>
        <v>758.3</v>
      </c>
      <c r="N216" s="36"/>
      <c r="O216" s="37"/>
      <c r="P216" s="37"/>
      <c r="Q216" s="37"/>
      <c r="R216" s="37"/>
      <c r="S216" s="39"/>
    </row>
    <row r="217" spans="1:19" ht="38.25" x14ac:dyDescent="0.25">
      <c r="A217" s="33" t="s">
        <v>395</v>
      </c>
      <c r="B217" s="40" t="s">
        <v>101</v>
      </c>
      <c r="C217" s="35">
        <f t="shared" si="35"/>
        <v>315.30663249999998</v>
      </c>
      <c r="D217" s="36">
        <v>315.30663249999998</v>
      </c>
      <c r="E217" s="37">
        <v>254.20594890624997</v>
      </c>
      <c r="F217" s="37">
        <f>[1]CPSA!JP75</f>
        <v>168.31916524855865</v>
      </c>
      <c r="G217" s="37">
        <f>[1]CPSA!JQ75</f>
        <v>170.81498625447583</v>
      </c>
      <c r="H217" s="37">
        <f t="shared" si="31"/>
        <v>106.98560326494724</v>
      </c>
      <c r="I217" s="37">
        <f t="shared" si="32"/>
        <v>107.34749731080522</v>
      </c>
      <c r="J217" s="37">
        <f t="shared" si="33"/>
        <v>42.2408674959878</v>
      </c>
      <c r="K217" s="37">
        <f t="shared" si="34"/>
        <v>42.383753248576554</v>
      </c>
      <c r="L217" s="37">
        <f t="shared" si="29"/>
        <v>887.06</v>
      </c>
      <c r="M217" s="39">
        <f t="shared" si="30"/>
        <v>890.06</v>
      </c>
      <c r="N217" s="36"/>
      <c r="O217" s="37"/>
      <c r="P217" s="37"/>
      <c r="Q217" s="37"/>
      <c r="R217" s="37"/>
      <c r="S217" s="39"/>
    </row>
    <row r="218" spans="1:19" ht="38.25" x14ac:dyDescent="0.25">
      <c r="A218" s="33" t="s">
        <v>396</v>
      </c>
      <c r="B218" s="40" t="s">
        <v>103</v>
      </c>
      <c r="C218" s="35">
        <f t="shared" si="35"/>
        <v>383.63663249999996</v>
      </c>
      <c r="D218" s="36">
        <v>383.63663249999996</v>
      </c>
      <c r="E218" s="37">
        <v>254.20594890624997</v>
      </c>
      <c r="F218" s="37">
        <f>[1]CPSA!JR75</f>
        <v>168.31916524855865</v>
      </c>
      <c r="G218" s="37">
        <f>[1]CPSA!IM75</f>
        <v>170.80020506654594</v>
      </c>
      <c r="H218" s="37">
        <f t="shared" si="31"/>
        <v>116.89345326494723</v>
      </c>
      <c r="I218" s="37">
        <f t="shared" si="32"/>
        <v>117.25320403855538</v>
      </c>
      <c r="J218" s="37">
        <f t="shared" si="33"/>
        <v>46.152759995987793</v>
      </c>
      <c r="K218" s="37">
        <f t="shared" si="34"/>
        <v>46.294799525567562</v>
      </c>
      <c r="L218" s="37">
        <f t="shared" si="29"/>
        <v>969.21</v>
      </c>
      <c r="M218" s="39">
        <f t="shared" si="30"/>
        <v>972.19</v>
      </c>
      <c r="N218" s="36"/>
      <c r="O218" s="37"/>
      <c r="P218" s="37"/>
      <c r="Q218" s="37"/>
      <c r="R218" s="37"/>
      <c r="S218" s="39"/>
    </row>
    <row r="219" spans="1:19" ht="38.25" x14ac:dyDescent="0.25">
      <c r="A219" s="33" t="s">
        <v>397</v>
      </c>
      <c r="B219" s="40" t="s">
        <v>105</v>
      </c>
      <c r="C219" s="35">
        <f t="shared" si="35"/>
        <v>559.05663249999998</v>
      </c>
      <c r="D219" s="36">
        <v>559.05663249999998</v>
      </c>
      <c r="E219" s="37">
        <v>254.20594890624997</v>
      </c>
      <c r="F219" s="37">
        <f>[1]CPSA!JT75</f>
        <v>168.31916524855865</v>
      </c>
      <c r="G219" s="37">
        <f>[1]CPSA!IO75</f>
        <v>170.80020506654594</v>
      </c>
      <c r="H219" s="37">
        <f t="shared" si="31"/>
        <v>142.32935326494723</v>
      </c>
      <c r="I219" s="37">
        <f t="shared" si="32"/>
        <v>142.6891040385554</v>
      </c>
      <c r="J219" s="37">
        <f t="shared" si="33"/>
        <v>56.195554995987791</v>
      </c>
      <c r="K219" s="37">
        <f t="shared" si="34"/>
        <v>56.337594525567567</v>
      </c>
      <c r="L219" s="37">
        <f t="shared" si="29"/>
        <v>1180.1099999999999</v>
      </c>
      <c r="M219" s="39">
        <f t="shared" si="30"/>
        <v>1183.0899999999999</v>
      </c>
      <c r="N219" s="36"/>
      <c r="O219" s="37"/>
      <c r="P219" s="37"/>
      <c r="Q219" s="37"/>
      <c r="R219" s="37"/>
      <c r="S219" s="39"/>
    </row>
    <row r="220" spans="1:19" ht="38.25" x14ac:dyDescent="0.25">
      <c r="A220" s="33" t="s">
        <v>398</v>
      </c>
      <c r="B220" s="40" t="s">
        <v>107</v>
      </c>
      <c r="C220" s="35">
        <f t="shared" si="35"/>
        <v>925.71663249999995</v>
      </c>
      <c r="D220" s="36">
        <v>925.71663249999995</v>
      </c>
      <c r="E220" s="37">
        <v>254.20594890624997</v>
      </c>
      <c r="F220" s="37">
        <f>[1]CPSA!JV75</f>
        <v>168.31916524855865</v>
      </c>
      <c r="G220" s="37">
        <f>[1]CPSA!IQ75</f>
        <v>170.80020506654594</v>
      </c>
      <c r="H220" s="37">
        <f t="shared" si="31"/>
        <v>195.49505326494724</v>
      </c>
      <c r="I220" s="37">
        <f t="shared" si="32"/>
        <v>195.85480403855539</v>
      </c>
      <c r="J220" s="37">
        <f t="shared" si="33"/>
        <v>77.186839995987796</v>
      </c>
      <c r="K220" s="37">
        <f t="shared" si="34"/>
        <v>77.328879525567572</v>
      </c>
      <c r="L220" s="37">
        <f t="shared" si="29"/>
        <v>1620.92</v>
      </c>
      <c r="M220" s="39">
        <f t="shared" si="30"/>
        <v>1623.91</v>
      </c>
      <c r="N220" s="36"/>
      <c r="O220" s="37"/>
      <c r="P220" s="37"/>
      <c r="Q220" s="37"/>
      <c r="R220" s="37"/>
      <c r="S220" s="39"/>
    </row>
    <row r="221" spans="1:19" ht="38.25" x14ac:dyDescent="0.25">
      <c r="A221" s="33" t="s">
        <v>399</v>
      </c>
      <c r="B221" s="40" t="s">
        <v>109</v>
      </c>
      <c r="C221" s="35">
        <f t="shared" si="35"/>
        <v>1259.0566325</v>
      </c>
      <c r="D221" s="36">
        <v>1259.0566325</v>
      </c>
      <c r="E221" s="37">
        <v>254.20594890624997</v>
      </c>
      <c r="F221" s="37">
        <f>[1]CPSA!JX75</f>
        <v>168.31916524855865</v>
      </c>
      <c r="G221" s="37">
        <f>[1]CPSA!IS75</f>
        <v>170.80020506654594</v>
      </c>
      <c r="H221" s="37">
        <f t="shared" si="31"/>
        <v>243.82935326494723</v>
      </c>
      <c r="I221" s="37">
        <f t="shared" si="32"/>
        <v>244.18910403855537</v>
      </c>
      <c r="J221" s="37">
        <f t="shared" si="33"/>
        <v>96.270554995987794</v>
      </c>
      <c r="K221" s="37">
        <f t="shared" si="34"/>
        <v>96.412594525567556</v>
      </c>
      <c r="L221" s="37">
        <f t="shared" si="29"/>
        <v>2021.68</v>
      </c>
      <c r="M221" s="39">
        <f t="shared" si="30"/>
        <v>2024.66</v>
      </c>
      <c r="N221" s="36"/>
      <c r="O221" s="37"/>
      <c r="P221" s="37"/>
      <c r="Q221" s="37"/>
      <c r="R221" s="37"/>
      <c r="S221" s="39"/>
    </row>
    <row r="222" spans="1:19" ht="38.25" x14ac:dyDescent="0.25">
      <c r="A222" s="33" t="s">
        <v>400</v>
      </c>
      <c r="B222" s="40" t="s">
        <v>111</v>
      </c>
      <c r="C222" s="35">
        <f>D222</f>
        <v>1025.7266325000001</v>
      </c>
      <c r="D222" s="36">
        <v>1025.7266325000001</v>
      </c>
      <c r="E222" s="37">
        <v>254.20594890624997</v>
      </c>
      <c r="F222" s="37">
        <f>[1]CPSA!JZ75</f>
        <v>168.31916524855865</v>
      </c>
      <c r="G222" s="37">
        <f>[1]CPSA!IU75</f>
        <v>170.80020506654594</v>
      </c>
      <c r="H222" s="37">
        <f t="shared" si="31"/>
        <v>209.99650326494722</v>
      </c>
      <c r="I222" s="37">
        <f t="shared" si="32"/>
        <v>210.35625403855539</v>
      </c>
      <c r="J222" s="37">
        <f t="shared" si="33"/>
        <v>82.912412495987795</v>
      </c>
      <c r="K222" s="37">
        <f t="shared" si="34"/>
        <v>83.054452025567571</v>
      </c>
      <c r="L222" s="37">
        <f t="shared" si="29"/>
        <v>1741.16</v>
      </c>
      <c r="M222" s="39">
        <f t="shared" si="30"/>
        <v>1744.14</v>
      </c>
      <c r="N222" s="36"/>
      <c r="O222" s="37"/>
      <c r="P222" s="37"/>
      <c r="Q222" s="37"/>
      <c r="R222" s="37"/>
      <c r="S222" s="39"/>
    </row>
    <row r="223" spans="1:19" ht="38.25" x14ac:dyDescent="0.25">
      <c r="A223" s="33" t="s">
        <v>401</v>
      </c>
      <c r="B223" s="40" t="s">
        <v>113</v>
      </c>
      <c r="C223" s="35"/>
      <c r="D223" s="36">
        <v>26.276632500000002</v>
      </c>
      <c r="E223" s="37">
        <v>254.20594890624997</v>
      </c>
      <c r="F223" s="37"/>
      <c r="G223" s="37">
        <f t="array" ref="G223:G336">TRANSPOSE([1]CPSA!KB75:OK75)</f>
        <v>159.85483375850745</v>
      </c>
      <c r="H223" s="37" t="str">
        <f t="shared" si="31"/>
        <v xml:space="preserve"> </v>
      </c>
      <c r="I223" s="37">
        <f t="shared" si="32"/>
        <v>63.848925198889823</v>
      </c>
      <c r="J223" s="37" t="str">
        <f t="shared" si="33"/>
        <v xml:space="preserve"> </v>
      </c>
      <c r="K223" s="37">
        <f t="shared" si="34"/>
        <v>25.209317018182364</v>
      </c>
      <c r="L223" s="37" t="str">
        <f t="shared" si="29"/>
        <v xml:space="preserve"> </v>
      </c>
      <c r="M223" s="39">
        <f t="shared" si="30"/>
        <v>529.4</v>
      </c>
      <c r="N223" s="36"/>
      <c r="O223" s="37"/>
      <c r="P223" s="37"/>
      <c r="Q223" s="37"/>
      <c r="R223" s="37"/>
      <c r="S223" s="39"/>
    </row>
    <row r="224" spans="1:19" ht="38.25" x14ac:dyDescent="0.25">
      <c r="A224" s="33" t="s">
        <v>402</v>
      </c>
      <c r="B224" s="40" t="s">
        <v>115</v>
      </c>
      <c r="C224" s="35"/>
      <c r="D224" s="36">
        <v>27.006632500000002</v>
      </c>
      <c r="E224" s="37">
        <v>254.20594890624997</v>
      </c>
      <c r="F224" s="37"/>
      <c r="G224" s="37">
        <v>159.85483375850745</v>
      </c>
      <c r="H224" s="37" t="str">
        <f t="shared" si="31"/>
        <v xml:space="preserve"> </v>
      </c>
      <c r="I224" s="37">
        <f t="shared" si="32"/>
        <v>63.954775198889827</v>
      </c>
      <c r="J224" s="37" t="str">
        <f t="shared" si="33"/>
        <v xml:space="preserve"> </v>
      </c>
      <c r="K224" s="37">
        <f t="shared" si="34"/>
        <v>25.251109518182364</v>
      </c>
      <c r="L224" s="37" t="str">
        <f t="shared" si="29"/>
        <v xml:space="preserve"> </v>
      </c>
      <c r="M224" s="39">
        <f t="shared" si="30"/>
        <v>530.27</v>
      </c>
      <c r="N224" s="36"/>
      <c r="O224" s="37"/>
      <c r="P224" s="37"/>
      <c r="Q224" s="37"/>
      <c r="R224" s="37"/>
      <c r="S224" s="39"/>
    </row>
    <row r="225" spans="1:19" ht="38.25" x14ac:dyDescent="0.25">
      <c r="A225" s="33" t="s">
        <v>403</v>
      </c>
      <c r="B225" s="40" t="s">
        <v>117</v>
      </c>
      <c r="C225" s="35"/>
      <c r="D225" s="36">
        <v>58.236632499999999</v>
      </c>
      <c r="E225" s="37">
        <v>254.20594890624997</v>
      </c>
      <c r="F225" s="37"/>
      <c r="G225" s="37">
        <v>159.85483375850745</v>
      </c>
      <c r="H225" s="37" t="str">
        <f t="shared" si="31"/>
        <v xml:space="preserve"> </v>
      </c>
      <c r="I225" s="37">
        <f t="shared" si="32"/>
        <v>68.483125198889823</v>
      </c>
      <c r="J225" s="37" t="str">
        <f t="shared" si="33"/>
        <v xml:space="preserve"> </v>
      </c>
      <c r="K225" s="37">
        <f t="shared" si="34"/>
        <v>27.039027018182367</v>
      </c>
      <c r="L225" s="37" t="str">
        <f t="shared" si="29"/>
        <v xml:space="preserve"> </v>
      </c>
      <c r="M225" s="39">
        <f t="shared" si="30"/>
        <v>567.82000000000005</v>
      </c>
      <c r="N225" s="36"/>
      <c r="O225" s="37"/>
      <c r="P225" s="37"/>
      <c r="Q225" s="37"/>
      <c r="R225" s="37"/>
      <c r="S225" s="39"/>
    </row>
    <row r="226" spans="1:19" ht="38.25" x14ac:dyDescent="0.25">
      <c r="A226" s="33" t="s">
        <v>404</v>
      </c>
      <c r="B226" s="40" t="s">
        <v>119</v>
      </c>
      <c r="C226" s="35"/>
      <c r="D226" s="36">
        <v>58.243632500000004</v>
      </c>
      <c r="E226" s="37">
        <v>254.20594890624997</v>
      </c>
      <c r="F226" s="37"/>
      <c r="G226" s="37">
        <v>159.85483375850745</v>
      </c>
      <c r="H226" s="37" t="str">
        <f t="shared" si="31"/>
        <v xml:space="preserve"> </v>
      </c>
      <c r="I226" s="37">
        <f t="shared" si="32"/>
        <v>68.484140198889818</v>
      </c>
      <c r="J226" s="37" t="str">
        <f t="shared" si="33"/>
        <v xml:space="preserve"> </v>
      </c>
      <c r="K226" s="37">
        <f t="shared" si="34"/>
        <v>27.039427768182364</v>
      </c>
      <c r="L226" s="37" t="str">
        <f t="shared" si="29"/>
        <v xml:space="preserve"> </v>
      </c>
      <c r="M226" s="39">
        <f t="shared" si="30"/>
        <v>567.83000000000004</v>
      </c>
      <c r="N226" s="36"/>
      <c r="O226" s="37"/>
      <c r="P226" s="37"/>
      <c r="Q226" s="37"/>
      <c r="R226" s="37"/>
      <c r="S226" s="39"/>
    </row>
    <row r="227" spans="1:19" ht="38.25" x14ac:dyDescent="0.25">
      <c r="A227" s="33" t="s">
        <v>405</v>
      </c>
      <c r="B227" s="40" t="s">
        <v>121</v>
      </c>
      <c r="C227" s="35"/>
      <c r="D227" s="36">
        <v>104.07663249999999</v>
      </c>
      <c r="E227" s="37">
        <v>254.20594890624997</v>
      </c>
      <c r="F227" s="37"/>
      <c r="G227" s="37">
        <v>159.85483375850745</v>
      </c>
      <c r="H227" s="37" t="str">
        <f t="shared" si="31"/>
        <v xml:space="preserve"> </v>
      </c>
      <c r="I227" s="37">
        <f t="shared" si="32"/>
        <v>75.129925198889822</v>
      </c>
      <c r="J227" s="37" t="str">
        <f t="shared" si="33"/>
        <v xml:space="preserve"> </v>
      </c>
      <c r="K227" s="37">
        <f t="shared" si="34"/>
        <v>29.663367018182363</v>
      </c>
      <c r="L227" s="37" t="str">
        <f t="shared" si="29"/>
        <v xml:space="preserve"> </v>
      </c>
      <c r="M227" s="39">
        <f t="shared" si="30"/>
        <v>622.92999999999995</v>
      </c>
      <c r="N227" s="36"/>
      <c r="O227" s="37"/>
      <c r="P227" s="37"/>
      <c r="Q227" s="37"/>
      <c r="R227" s="37"/>
      <c r="S227" s="39"/>
    </row>
    <row r="228" spans="1:19" ht="38.25" x14ac:dyDescent="0.25">
      <c r="A228" s="33" t="s">
        <v>406</v>
      </c>
      <c r="B228" s="40" t="s">
        <v>123</v>
      </c>
      <c r="C228" s="35"/>
      <c r="D228" s="36">
        <v>129.9066325</v>
      </c>
      <c r="E228" s="37">
        <v>254.20594890624997</v>
      </c>
      <c r="F228" s="37"/>
      <c r="G228" s="37">
        <v>166.14430269341869</v>
      </c>
      <c r="H228" s="37" t="str">
        <f t="shared" si="31"/>
        <v xml:space="preserve"> </v>
      </c>
      <c r="I228" s="37">
        <f t="shared" si="32"/>
        <v>79.787248194451962</v>
      </c>
      <c r="J228" s="37" t="str">
        <f t="shared" si="33"/>
        <v xml:space="preserve"> </v>
      </c>
      <c r="K228" s="37">
        <f t="shared" si="34"/>
        <v>31.502206614706036</v>
      </c>
      <c r="L228" s="37" t="str">
        <f t="shared" si="29"/>
        <v xml:space="preserve"> </v>
      </c>
      <c r="M228" s="39">
        <f t="shared" si="30"/>
        <v>661.55</v>
      </c>
      <c r="N228" s="36"/>
      <c r="O228" s="37"/>
      <c r="P228" s="37"/>
      <c r="Q228" s="37"/>
      <c r="R228" s="37"/>
      <c r="S228" s="39"/>
    </row>
    <row r="229" spans="1:19" ht="38.25" x14ac:dyDescent="0.25">
      <c r="A229" s="33" t="s">
        <v>407</v>
      </c>
      <c r="B229" s="40" t="s">
        <v>125</v>
      </c>
      <c r="C229" s="35"/>
      <c r="D229" s="36">
        <v>154.9066325</v>
      </c>
      <c r="E229" s="37">
        <v>254.20594890624997</v>
      </c>
      <c r="F229" s="37"/>
      <c r="G229" s="37">
        <v>168.49037443898084</v>
      </c>
      <c r="H229" s="37" t="str">
        <f t="shared" si="31"/>
        <v xml:space="preserve"> </v>
      </c>
      <c r="I229" s="37">
        <f t="shared" si="32"/>
        <v>83.752428597558463</v>
      </c>
      <c r="J229" s="37" t="str">
        <f t="shared" si="33"/>
        <v xml:space="preserve"> </v>
      </c>
      <c r="K229" s="37">
        <f t="shared" si="34"/>
        <v>33.067769222139468</v>
      </c>
      <c r="L229" s="37" t="str">
        <f t="shared" si="29"/>
        <v xml:space="preserve"> </v>
      </c>
      <c r="M229" s="39">
        <f t="shared" si="30"/>
        <v>694.42</v>
      </c>
      <c r="N229" s="36"/>
      <c r="O229" s="37"/>
      <c r="P229" s="37"/>
      <c r="Q229" s="37"/>
      <c r="R229" s="37"/>
      <c r="S229" s="39"/>
    </row>
    <row r="230" spans="1:19" ht="38.25" x14ac:dyDescent="0.25">
      <c r="A230" s="33" t="s">
        <v>408</v>
      </c>
      <c r="B230" s="40" t="s">
        <v>127</v>
      </c>
      <c r="C230" s="35"/>
      <c r="D230" s="36">
        <v>132.4066325</v>
      </c>
      <c r="E230" s="37">
        <v>254.20594890624997</v>
      </c>
      <c r="F230" s="37"/>
      <c r="G230" s="37">
        <v>170.83644618454295</v>
      </c>
      <c r="H230" s="37" t="str">
        <f t="shared" si="31"/>
        <v xml:space="preserve"> </v>
      </c>
      <c r="I230" s="37">
        <f t="shared" si="32"/>
        <v>80.830109000664976</v>
      </c>
      <c r="J230" s="37" t="str">
        <f t="shared" si="33"/>
        <v xml:space="preserve"> </v>
      </c>
      <c r="K230" s="37">
        <f t="shared" si="34"/>
        <v>31.913956829572896</v>
      </c>
      <c r="L230" s="37" t="str">
        <f t="shared" si="29"/>
        <v xml:space="preserve"> </v>
      </c>
      <c r="M230" s="39">
        <f t="shared" si="30"/>
        <v>670.19</v>
      </c>
      <c r="N230" s="36"/>
      <c r="O230" s="37"/>
      <c r="P230" s="37"/>
      <c r="Q230" s="37"/>
      <c r="R230" s="37"/>
      <c r="S230" s="39"/>
    </row>
    <row r="231" spans="1:19" ht="38.25" x14ac:dyDescent="0.25">
      <c r="A231" s="33" t="s">
        <v>409</v>
      </c>
      <c r="B231" s="40" t="s">
        <v>129</v>
      </c>
      <c r="C231" s="35"/>
      <c r="D231" s="36">
        <v>211.57663249999999</v>
      </c>
      <c r="E231" s="37">
        <v>254.20594890624997</v>
      </c>
      <c r="F231" s="37"/>
      <c r="G231" s="37">
        <v>170.83644618454295</v>
      </c>
      <c r="H231" s="37" t="str">
        <f t="shared" si="31"/>
        <v xml:space="preserve"> </v>
      </c>
      <c r="I231" s="37">
        <f t="shared" si="32"/>
        <v>92.309759000664968</v>
      </c>
      <c r="J231" s="37" t="str">
        <f t="shared" si="33"/>
        <v xml:space="preserve"> </v>
      </c>
      <c r="K231" s="37">
        <f t="shared" si="34"/>
        <v>36.446439329572897</v>
      </c>
      <c r="L231" s="37" t="str">
        <f t="shared" si="29"/>
        <v xml:space="preserve"> </v>
      </c>
      <c r="M231" s="39">
        <f t="shared" si="30"/>
        <v>765.38</v>
      </c>
      <c r="N231" s="36"/>
      <c r="O231" s="37"/>
      <c r="P231" s="37"/>
      <c r="Q231" s="37"/>
      <c r="R231" s="37"/>
      <c r="S231" s="39"/>
    </row>
    <row r="232" spans="1:19" ht="38.25" x14ac:dyDescent="0.25">
      <c r="A232" s="33" t="s">
        <v>410</v>
      </c>
      <c r="B232" s="40" t="s">
        <v>131</v>
      </c>
      <c r="C232" s="35"/>
      <c r="D232" s="36">
        <v>592.40663250000011</v>
      </c>
      <c r="E232" s="37">
        <v>254.20594890624997</v>
      </c>
      <c r="F232" s="37"/>
      <c r="G232" s="37">
        <v>170.83644618454295</v>
      </c>
      <c r="H232" s="37" t="str">
        <f t="shared" si="31"/>
        <v xml:space="preserve"> </v>
      </c>
      <c r="I232" s="37">
        <f t="shared" si="32"/>
        <v>147.53010900066499</v>
      </c>
      <c r="J232" s="37" t="str">
        <f t="shared" si="33"/>
        <v xml:space="preserve"> </v>
      </c>
      <c r="K232" s="37">
        <f t="shared" si="34"/>
        <v>58.248956829572904</v>
      </c>
      <c r="L232" s="37" t="str">
        <f t="shared" si="29"/>
        <v xml:space="preserve"> </v>
      </c>
      <c r="M232" s="39">
        <f t="shared" si="30"/>
        <v>1223.23</v>
      </c>
      <c r="N232" s="36"/>
      <c r="O232" s="37"/>
      <c r="P232" s="37"/>
      <c r="Q232" s="37"/>
      <c r="R232" s="37"/>
      <c r="S232" s="39"/>
    </row>
    <row r="233" spans="1:19" ht="38.25" x14ac:dyDescent="0.25">
      <c r="A233" s="33" t="s">
        <v>411</v>
      </c>
      <c r="B233" s="40" t="s">
        <v>133</v>
      </c>
      <c r="C233" s="35"/>
      <c r="D233" s="36">
        <v>600.74663250000003</v>
      </c>
      <c r="E233" s="37">
        <v>254.20594890624997</v>
      </c>
      <c r="F233" s="37"/>
      <c r="G233" s="37">
        <v>170.83644618454295</v>
      </c>
      <c r="H233" s="37" t="str">
        <f t="shared" si="31"/>
        <v xml:space="preserve"> </v>
      </c>
      <c r="I233" s="37">
        <f t="shared" si="32"/>
        <v>148.73940900066498</v>
      </c>
      <c r="J233" s="37" t="str">
        <f t="shared" si="33"/>
        <v xml:space="preserve"> </v>
      </c>
      <c r="K233" s="37">
        <f t="shared" si="34"/>
        <v>58.726421829572907</v>
      </c>
      <c r="L233" s="37" t="str">
        <f t="shared" si="29"/>
        <v xml:space="preserve"> </v>
      </c>
      <c r="M233" s="39">
        <f t="shared" si="30"/>
        <v>1233.25</v>
      </c>
      <c r="N233" s="36"/>
      <c r="O233" s="37"/>
      <c r="P233" s="37"/>
      <c r="Q233" s="37"/>
      <c r="R233" s="37"/>
      <c r="S233" s="39"/>
    </row>
    <row r="234" spans="1:19" ht="38.25" x14ac:dyDescent="0.25">
      <c r="A234" s="33" t="s">
        <v>412</v>
      </c>
      <c r="B234" s="40" t="s">
        <v>135</v>
      </c>
      <c r="C234" s="35"/>
      <c r="D234" s="36">
        <v>609.07663250000007</v>
      </c>
      <c r="E234" s="37">
        <v>254.20594890624997</v>
      </c>
      <c r="F234" s="37"/>
      <c r="G234" s="37">
        <v>170.83644618454295</v>
      </c>
      <c r="H234" s="37" t="str">
        <f t="shared" si="31"/>
        <v xml:space="preserve"> </v>
      </c>
      <c r="I234" s="37">
        <f t="shared" si="32"/>
        <v>149.94725900066496</v>
      </c>
      <c r="J234" s="37" t="str">
        <f t="shared" si="33"/>
        <v xml:space="preserve"> </v>
      </c>
      <c r="K234" s="37">
        <f t="shared" si="34"/>
        <v>59.203314329572891</v>
      </c>
      <c r="L234" s="37" t="str">
        <f t="shared" si="29"/>
        <v xml:space="preserve"> </v>
      </c>
      <c r="M234" s="39">
        <f t="shared" si="30"/>
        <v>1243.27</v>
      </c>
      <c r="N234" s="36"/>
      <c r="O234" s="37"/>
      <c r="P234" s="37"/>
      <c r="Q234" s="37"/>
      <c r="R234" s="37"/>
      <c r="S234" s="39"/>
    </row>
    <row r="235" spans="1:19" ht="38.25" x14ac:dyDescent="0.25">
      <c r="A235" s="33" t="s">
        <v>413</v>
      </c>
      <c r="B235" s="40" t="s">
        <v>137</v>
      </c>
      <c r="C235" s="35"/>
      <c r="D235" s="36">
        <v>617.40663250000011</v>
      </c>
      <c r="E235" s="37">
        <v>254.20594890624997</v>
      </c>
      <c r="F235" s="37"/>
      <c r="G235" s="37">
        <v>170.83644618454295</v>
      </c>
      <c r="H235" s="37" t="str">
        <f t="shared" si="31"/>
        <v xml:space="preserve"> </v>
      </c>
      <c r="I235" s="37">
        <f t="shared" si="32"/>
        <v>151.15510900066499</v>
      </c>
      <c r="J235" s="37" t="str">
        <f t="shared" si="33"/>
        <v xml:space="preserve"> </v>
      </c>
      <c r="K235" s="37">
        <f t="shared" si="34"/>
        <v>59.680206829572903</v>
      </c>
      <c r="L235" s="37" t="str">
        <f t="shared" si="29"/>
        <v xml:space="preserve"> </v>
      </c>
      <c r="M235" s="39">
        <f t="shared" si="30"/>
        <v>1253.28</v>
      </c>
      <c r="N235" s="36"/>
      <c r="O235" s="37"/>
      <c r="P235" s="37"/>
      <c r="Q235" s="37"/>
      <c r="R235" s="37"/>
      <c r="S235" s="39"/>
    </row>
    <row r="236" spans="1:19" ht="38.25" x14ac:dyDescent="0.25">
      <c r="A236" s="33" t="s">
        <v>414</v>
      </c>
      <c r="B236" s="40" t="s">
        <v>139</v>
      </c>
      <c r="C236" s="35"/>
      <c r="D236" s="36">
        <v>1009.0766325000001</v>
      </c>
      <c r="E236" s="37">
        <v>254.20594890624997</v>
      </c>
      <c r="F236" s="37"/>
      <c r="G236" s="37">
        <v>170.83644618454295</v>
      </c>
      <c r="H236" s="37" t="str">
        <f t="shared" si="31"/>
        <v xml:space="preserve"> </v>
      </c>
      <c r="I236" s="37">
        <f t="shared" si="32"/>
        <v>207.94725900066496</v>
      </c>
      <c r="J236" s="37" t="str">
        <f t="shared" si="33"/>
        <v xml:space="preserve"> </v>
      </c>
      <c r="K236" s="37">
        <f t="shared" si="34"/>
        <v>82.103314329572896</v>
      </c>
      <c r="L236" s="37" t="str">
        <f t="shared" si="29"/>
        <v xml:space="preserve"> </v>
      </c>
      <c r="M236" s="39">
        <f t="shared" si="30"/>
        <v>1724.17</v>
      </c>
      <c r="N236" s="36"/>
      <c r="O236" s="37"/>
      <c r="P236" s="37"/>
      <c r="Q236" s="37"/>
      <c r="R236" s="37"/>
      <c r="S236" s="39"/>
    </row>
    <row r="237" spans="1:19" ht="38.25" x14ac:dyDescent="0.25">
      <c r="A237" s="33" t="s">
        <v>415</v>
      </c>
      <c r="B237" s="40" t="s">
        <v>141</v>
      </c>
      <c r="C237" s="35"/>
      <c r="D237" s="36">
        <v>1025.7466325</v>
      </c>
      <c r="E237" s="37">
        <v>254.20594890624997</v>
      </c>
      <c r="F237" s="37"/>
      <c r="G237" s="37">
        <v>170.83644618454295</v>
      </c>
      <c r="H237" s="37" t="str">
        <f t="shared" si="31"/>
        <v xml:space="preserve"> </v>
      </c>
      <c r="I237" s="37">
        <f t="shared" si="32"/>
        <v>210.36440900066495</v>
      </c>
      <c r="J237" s="37" t="str">
        <f t="shared" si="33"/>
        <v xml:space="preserve"> </v>
      </c>
      <c r="K237" s="37">
        <f t="shared" si="34"/>
        <v>83.057671829572882</v>
      </c>
      <c r="L237" s="37" t="str">
        <f t="shared" si="29"/>
        <v xml:space="preserve"> </v>
      </c>
      <c r="M237" s="39">
        <f t="shared" si="30"/>
        <v>1744.21</v>
      </c>
      <c r="N237" s="36"/>
      <c r="O237" s="37"/>
      <c r="P237" s="37"/>
      <c r="Q237" s="37"/>
      <c r="R237" s="37"/>
      <c r="S237" s="39"/>
    </row>
    <row r="238" spans="1:19" ht="38.25" x14ac:dyDescent="0.25">
      <c r="A238" s="33" t="s">
        <v>416</v>
      </c>
      <c r="B238" s="40" t="s">
        <v>143</v>
      </c>
      <c r="C238" s="35"/>
      <c r="D238" s="36">
        <v>29.470374899999996</v>
      </c>
      <c r="E238" s="37">
        <v>254.20594890624997</v>
      </c>
      <c r="F238" s="37"/>
      <c r="G238" s="37">
        <v>160.3796182611465</v>
      </c>
      <c r="H238" s="37" t="str">
        <f t="shared" si="31"/>
        <v xml:space="preserve"> </v>
      </c>
      <c r="I238" s="37">
        <f t="shared" si="32"/>
        <v>64.388111599772486</v>
      </c>
      <c r="J238" s="37" t="str">
        <f t="shared" si="33"/>
        <v xml:space="preserve"> </v>
      </c>
      <c r="K238" s="37">
        <f t="shared" si="34"/>
        <v>25.422202683358449</v>
      </c>
      <c r="L238" s="37" t="str">
        <f t="shared" si="29"/>
        <v xml:space="preserve"> </v>
      </c>
      <c r="M238" s="39">
        <f t="shared" si="30"/>
        <v>533.87</v>
      </c>
      <c r="N238" s="36"/>
      <c r="O238" s="37"/>
      <c r="P238" s="37"/>
      <c r="Q238" s="37"/>
      <c r="R238" s="37"/>
      <c r="S238" s="39"/>
    </row>
    <row r="239" spans="1:19" ht="38.25" x14ac:dyDescent="0.25">
      <c r="A239" s="33" t="s">
        <v>417</v>
      </c>
      <c r="B239" s="40" t="s">
        <v>145</v>
      </c>
      <c r="C239" s="35"/>
      <c r="D239" s="36">
        <v>32.180374899999997</v>
      </c>
      <c r="E239" s="37">
        <v>254.20594890624997</v>
      </c>
      <c r="F239" s="37"/>
      <c r="G239" s="37">
        <v>160.3796182611465</v>
      </c>
      <c r="H239" s="37" t="str">
        <f t="shared" si="31"/>
        <v xml:space="preserve"> </v>
      </c>
      <c r="I239" s="37">
        <f t="shared" si="32"/>
        <v>64.781061599772485</v>
      </c>
      <c r="J239" s="37" t="str">
        <f t="shared" si="33"/>
        <v xml:space="preserve"> </v>
      </c>
      <c r="K239" s="37">
        <f t="shared" si="34"/>
        <v>25.577350183358448</v>
      </c>
      <c r="L239" s="37" t="str">
        <f t="shared" si="29"/>
        <v xml:space="preserve"> </v>
      </c>
      <c r="M239" s="39">
        <f t="shared" si="30"/>
        <v>537.12</v>
      </c>
      <c r="N239" s="36"/>
      <c r="O239" s="37"/>
      <c r="P239" s="37"/>
      <c r="Q239" s="37"/>
      <c r="R239" s="37"/>
      <c r="S239" s="39"/>
    </row>
    <row r="240" spans="1:19" ht="38.25" x14ac:dyDescent="0.25">
      <c r="A240" s="33" t="s">
        <v>418</v>
      </c>
      <c r="B240" s="40" t="s">
        <v>147</v>
      </c>
      <c r="C240" s="35"/>
      <c r="D240" s="36">
        <v>34.890374899999998</v>
      </c>
      <c r="E240" s="37">
        <v>254.20594890624997</v>
      </c>
      <c r="F240" s="37"/>
      <c r="G240" s="37">
        <v>160.3796182611465</v>
      </c>
      <c r="H240" s="37" t="str">
        <f t="shared" si="31"/>
        <v xml:space="preserve"> </v>
      </c>
      <c r="I240" s="37">
        <f t="shared" si="32"/>
        <v>65.174011599772484</v>
      </c>
      <c r="J240" s="37" t="str">
        <f t="shared" si="33"/>
        <v xml:space="preserve"> </v>
      </c>
      <c r="K240" s="37">
        <f t="shared" si="34"/>
        <v>25.732497683358453</v>
      </c>
      <c r="L240" s="37" t="str">
        <f t="shared" ref="L240:L303" si="36">IFERROR(ROUND(IF(F240&gt;0,SUM(C240,E240,F240,H240,J240)," "),2)," ")</f>
        <v xml:space="preserve"> </v>
      </c>
      <c r="M240" s="39">
        <f t="shared" ref="M240:M303" si="37">ROUND(IF(G240&gt;0,SUM(D240:E240,G240,I240,K240)," "),2)</f>
        <v>540.38</v>
      </c>
      <c r="N240" s="36"/>
      <c r="O240" s="37"/>
      <c r="P240" s="37"/>
      <c r="Q240" s="37"/>
      <c r="R240" s="37"/>
      <c r="S240" s="39"/>
    </row>
    <row r="241" spans="1:19" ht="38.25" x14ac:dyDescent="0.25">
      <c r="A241" s="33" t="s">
        <v>419</v>
      </c>
      <c r="B241" s="40" t="s">
        <v>149</v>
      </c>
      <c r="C241" s="35"/>
      <c r="D241" s="36">
        <v>45.800374900000008</v>
      </c>
      <c r="E241" s="37">
        <v>254.20594890624997</v>
      </c>
      <c r="F241" s="37"/>
      <c r="G241" s="37">
        <v>160.3796182611465</v>
      </c>
      <c r="H241" s="37" t="str">
        <f t="shared" ref="H241:H304" si="38">IF(F241&gt;0,(D241+E241+F241)*14.5%," ")</f>
        <v xml:space="preserve"> </v>
      </c>
      <c r="I241" s="37">
        <f t="shared" ref="I241:I304" si="39">IF(G241&gt;0,(D241+E241+G241)*14.5%," ")</f>
        <v>66.755961599772476</v>
      </c>
      <c r="J241" s="37" t="str">
        <f t="shared" ref="J241:J304" si="40">IF(F241&gt;0,SUM(D241:F241,H241)*5%," ")</f>
        <v xml:space="preserve"> </v>
      </c>
      <c r="K241" s="37">
        <f t="shared" ref="K241:K304" si="41">IF(G241&gt;0,SUM(D241:E241,G241,I241)*5%," ")</f>
        <v>26.357095183358446</v>
      </c>
      <c r="L241" s="37" t="str">
        <f t="shared" si="36"/>
        <v xml:space="preserve"> </v>
      </c>
      <c r="M241" s="39">
        <f t="shared" si="37"/>
        <v>553.5</v>
      </c>
      <c r="N241" s="36"/>
      <c r="O241" s="37"/>
      <c r="P241" s="37"/>
      <c r="Q241" s="37"/>
      <c r="R241" s="37"/>
      <c r="S241" s="39"/>
    </row>
    <row r="242" spans="1:19" ht="38.25" x14ac:dyDescent="0.25">
      <c r="A242" s="33" t="s">
        <v>420</v>
      </c>
      <c r="B242" s="40" t="s">
        <v>151</v>
      </c>
      <c r="C242" s="35"/>
      <c r="D242" s="36">
        <v>67.140374900000012</v>
      </c>
      <c r="E242" s="37">
        <v>254.20594890624997</v>
      </c>
      <c r="F242" s="37"/>
      <c r="G242" s="37">
        <v>166.66908719605775</v>
      </c>
      <c r="H242" s="37" t="str">
        <f t="shared" si="38"/>
        <v xml:space="preserve"> </v>
      </c>
      <c r="I242" s="37">
        <f t="shared" si="39"/>
        <v>70.762234595334618</v>
      </c>
      <c r="J242" s="37" t="str">
        <f t="shared" si="40"/>
        <v xml:space="preserve"> </v>
      </c>
      <c r="K242" s="37">
        <f t="shared" si="41"/>
        <v>27.938882279882115</v>
      </c>
      <c r="L242" s="37" t="str">
        <f t="shared" si="36"/>
        <v xml:space="preserve"> </v>
      </c>
      <c r="M242" s="39">
        <f t="shared" si="37"/>
        <v>586.72</v>
      </c>
      <c r="N242" s="36"/>
      <c r="O242" s="37"/>
      <c r="P242" s="37"/>
      <c r="Q242" s="37"/>
      <c r="R242" s="37"/>
      <c r="S242" s="39"/>
    </row>
    <row r="243" spans="1:19" ht="38.25" x14ac:dyDescent="0.25">
      <c r="A243" s="33" t="s">
        <v>421</v>
      </c>
      <c r="B243" s="40" t="s">
        <v>153</v>
      </c>
      <c r="C243" s="35"/>
      <c r="D243" s="36">
        <v>96.72037490000001</v>
      </c>
      <c r="E243" s="37">
        <v>254.20594890624997</v>
      </c>
      <c r="F243" s="37"/>
      <c r="G243" s="37">
        <v>169.01515894161989</v>
      </c>
      <c r="H243" s="37" t="str">
        <f t="shared" si="38"/>
        <v xml:space="preserve"> </v>
      </c>
      <c r="I243" s="37">
        <f t="shared" si="39"/>
        <v>75.391514998441124</v>
      </c>
      <c r="J243" s="37" t="str">
        <f t="shared" si="40"/>
        <v xml:space="preserve"> </v>
      </c>
      <c r="K243" s="37">
        <f t="shared" si="41"/>
        <v>29.766649887315552</v>
      </c>
      <c r="L243" s="37" t="str">
        <f t="shared" si="36"/>
        <v xml:space="preserve"> </v>
      </c>
      <c r="M243" s="39">
        <f t="shared" si="37"/>
        <v>625.1</v>
      </c>
      <c r="N243" s="36"/>
      <c r="O243" s="37"/>
      <c r="P243" s="37"/>
      <c r="Q243" s="37"/>
      <c r="R243" s="37"/>
      <c r="S243" s="39"/>
    </row>
    <row r="244" spans="1:19" ht="38.25" x14ac:dyDescent="0.25">
      <c r="A244" s="33" t="s">
        <v>422</v>
      </c>
      <c r="B244" s="40" t="s">
        <v>155</v>
      </c>
      <c r="C244" s="35"/>
      <c r="D244" s="36">
        <v>159.64037489999998</v>
      </c>
      <c r="E244" s="37">
        <v>254.20594890624997</v>
      </c>
      <c r="F244" s="37"/>
      <c r="G244" s="37">
        <v>171.361230687182</v>
      </c>
      <c r="H244" s="37" t="str">
        <f t="shared" si="38"/>
        <v xml:space="preserve"> </v>
      </c>
      <c r="I244" s="37">
        <f t="shared" si="39"/>
        <v>84.855095401547629</v>
      </c>
      <c r="J244" s="37" t="str">
        <f t="shared" si="40"/>
        <v xml:space="preserve"> </v>
      </c>
      <c r="K244" s="37">
        <f t="shared" si="41"/>
        <v>33.503132494748982</v>
      </c>
      <c r="L244" s="37" t="str">
        <f t="shared" si="36"/>
        <v xml:space="preserve"> </v>
      </c>
      <c r="M244" s="39">
        <f t="shared" si="37"/>
        <v>703.57</v>
      </c>
      <c r="N244" s="36"/>
      <c r="O244" s="37"/>
      <c r="P244" s="37"/>
      <c r="Q244" s="37"/>
      <c r="R244" s="37"/>
      <c r="S244" s="39"/>
    </row>
    <row r="245" spans="1:19" ht="38.25" x14ac:dyDescent="0.25">
      <c r="A245" s="33" t="s">
        <v>423</v>
      </c>
      <c r="B245" s="40" t="s">
        <v>157</v>
      </c>
      <c r="C245" s="35"/>
      <c r="D245" s="36">
        <v>335.47037489999997</v>
      </c>
      <c r="E245" s="37">
        <v>254.20594890624997</v>
      </c>
      <c r="F245" s="37"/>
      <c r="G245" s="37">
        <v>171.361230687182</v>
      </c>
      <c r="H245" s="37" t="str">
        <f t="shared" si="38"/>
        <v xml:space="preserve"> </v>
      </c>
      <c r="I245" s="37">
        <f t="shared" si="39"/>
        <v>110.35044540154762</v>
      </c>
      <c r="J245" s="37" t="str">
        <f t="shared" si="40"/>
        <v xml:space="preserve"> </v>
      </c>
      <c r="K245" s="37">
        <f t="shared" si="41"/>
        <v>43.569399994748977</v>
      </c>
      <c r="L245" s="37" t="str">
        <f t="shared" si="36"/>
        <v xml:space="preserve"> </v>
      </c>
      <c r="M245" s="39">
        <f t="shared" si="37"/>
        <v>914.96</v>
      </c>
      <c r="N245" s="36"/>
      <c r="O245" s="37"/>
      <c r="P245" s="37"/>
      <c r="Q245" s="37"/>
      <c r="R245" s="37"/>
      <c r="S245" s="39"/>
    </row>
    <row r="246" spans="1:19" ht="38.25" x14ac:dyDescent="0.25">
      <c r="A246" s="33" t="s">
        <v>424</v>
      </c>
      <c r="B246" s="40" t="s">
        <v>159</v>
      </c>
      <c r="C246" s="35"/>
      <c r="D246" s="36">
        <v>468.81037489999994</v>
      </c>
      <c r="E246" s="37">
        <v>254.20594890624997</v>
      </c>
      <c r="F246" s="37"/>
      <c r="G246" s="37">
        <v>171.361230687182</v>
      </c>
      <c r="H246" s="37" t="str">
        <f t="shared" si="38"/>
        <v xml:space="preserve"> </v>
      </c>
      <c r="I246" s="37">
        <f t="shared" si="39"/>
        <v>129.68474540154762</v>
      </c>
      <c r="J246" s="37" t="str">
        <f t="shared" si="40"/>
        <v xml:space="preserve"> </v>
      </c>
      <c r="K246" s="37">
        <f t="shared" si="41"/>
        <v>51.203114994748979</v>
      </c>
      <c r="L246" s="37" t="str">
        <f t="shared" si="36"/>
        <v xml:space="preserve"> </v>
      </c>
      <c r="M246" s="39">
        <f t="shared" si="37"/>
        <v>1075.27</v>
      </c>
      <c r="N246" s="36"/>
      <c r="O246" s="37"/>
      <c r="P246" s="37"/>
      <c r="Q246" s="37"/>
      <c r="R246" s="37"/>
      <c r="S246" s="39"/>
    </row>
    <row r="247" spans="1:19" ht="38.25" x14ac:dyDescent="0.25">
      <c r="A247" s="33" t="s">
        <v>425</v>
      </c>
      <c r="B247" s="40" t="s">
        <v>161</v>
      </c>
      <c r="C247" s="35"/>
      <c r="D247" s="36">
        <v>602.14037489999998</v>
      </c>
      <c r="E247" s="37">
        <v>254.20594890624997</v>
      </c>
      <c r="F247" s="37"/>
      <c r="G247" s="37">
        <v>171.361230687182</v>
      </c>
      <c r="H247" s="37" t="str">
        <f t="shared" si="38"/>
        <v xml:space="preserve"> </v>
      </c>
      <c r="I247" s="37">
        <f t="shared" si="39"/>
        <v>149.01759540154762</v>
      </c>
      <c r="J247" s="37" t="str">
        <f t="shared" si="40"/>
        <v xml:space="preserve"> </v>
      </c>
      <c r="K247" s="37">
        <f t="shared" si="41"/>
        <v>58.836257494748978</v>
      </c>
      <c r="L247" s="37" t="str">
        <f t="shared" si="36"/>
        <v xml:space="preserve"> </v>
      </c>
      <c r="M247" s="39">
        <f t="shared" si="37"/>
        <v>1235.56</v>
      </c>
      <c r="N247" s="36"/>
      <c r="O247" s="37"/>
      <c r="P247" s="37"/>
      <c r="Q247" s="37"/>
      <c r="R247" s="37"/>
      <c r="S247" s="39"/>
    </row>
    <row r="248" spans="1:19" ht="38.25" x14ac:dyDescent="0.25">
      <c r="A248" s="33" t="s">
        <v>426</v>
      </c>
      <c r="B248" s="40" t="s">
        <v>163</v>
      </c>
      <c r="C248" s="35"/>
      <c r="D248" s="36">
        <v>610.47037490000002</v>
      </c>
      <c r="E248" s="37">
        <v>254.20594890624997</v>
      </c>
      <c r="F248" s="37"/>
      <c r="G248" s="37">
        <v>171.361230687182</v>
      </c>
      <c r="H248" s="37" t="str">
        <f t="shared" si="38"/>
        <v xml:space="preserve"> </v>
      </c>
      <c r="I248" s="37">
        <f t="shared" si="39"/>
        <v>150.22544540154763</v>
      </c>
      <c r="J248" s="37" t="str">
        <f t="shared" si="40"/>
        <v xml:space="preserve"> </v>
      </c>
      <c r="K248" s="37">
        <f t="shared" si="41"/>
        <v>59.313149994748983</v>
      </c>
      <c r="L248" s="37" t="str">
        <f t="shared" si="36"/>
        <v xml:space="preserve"> </v>
      </c>
      <c r="M248" s="39">
        <f t="shared" si="37"/>
        <v>1245.58</v>
      </c>
      <c r="N248" s="36"/>
      <c r="O248" s="37"/>
      <c r="P248" s="37"/>
      <c r="Q248" s="37"/>
      <c r="R248" s="37"/>
      <c r="S248" s="39"/>
    </row>
    <row r="249" spans="1:19" ht="38.25" x14ac:dyDescent="0.25">
      <c r="A249" s="33" t="s">
        <v>427</v>
      </c>
      <c r="B249" s="40" t="s">
        <v>165</v>
      </c>
      <c r="C249" s="35"/>
      <c r="D249" s="36">
        <v>618.80037490000007</v>
      </c>
      <c r="E249" s="37">
        <v>254.20594890624997</v>
      </c>
      <c r="F249" s="37"/>
      <c r="G249" s="37">
        <v>171.361230687182</v>
      </c>
      <c r="H249" s="37" t="str">
        <f t="shared" si="38"/>
        <v xml:space="preserve"> </v>
      </c>
      <c r="I249" s="37">
        <f t="shared" si="39"/>
        <v>151.43329540154767</v>
      </c>
      <c r="J249" s="37" t="str">
        <f t="shared" si="40"/>
        <v xml:space="preserve"> </v>
      </c>
      <c r="K249" s="37">
        <f t="shared" si="41"/>
        <v>59.790042494748995</v>
      </c>
      <c r="L249" s="37" t="str">
        <f t="shared" si="36"/>
        <v xml:space="preserve"> </v>
      </c>
      <c r="M249" s="39">
        <f t="shared" si="37"/>
        <v>1255.5899999999999</v>
      </c>
      <c r="N249" s="36"/>
      <c r="O249" s="37"/>
      <c r="P249" s="37"/>
      <c r="Q249" s="37"/>
      <c r="R249" s="37"/>
      <c r="S249" s="39"/>
    </row>
    <row r="250" spans="1:19" ht="38.25" x14ac:dyDescent="0.25">
      <c r="A250" s="33" t="s">
        <v>428</v>
      </c>
      <c r="B250" s="40" t="s">
        <v>167</v>
      </c>
      <c r="C250" s="35"/>
      <c r="D250" s="36">
        <v>1010.4703749</v>
      </c>
      <c r="E250" s="37">
        <v>254.20594890624997</v>
      </c>
      <c r="F250" s="37"/>
      <c r="G250" s="37">
        <v>171.361230687182</v>
      </c>
      <c r="H250" s="37" t="str">
        <f t="shared" si="38"/>
        <v xml:space="preserve"> </v>
      </c>
      <c r="I250" s="37">
        <f t="shared" si="39"/>
        <v>208.2254454015476</v>
      </c>
      <c r="J250" s="37" t="str">
        <f t="shared" si="40"/>
        <v xml:space="preserve"> </v>
      </c>
      <c r="K250" s="37">
        <f t="shared" si="41"/>
        <v>82.213149994748974</v>
      </c>
      <c r="L250" s="37" t="str">
        <f t="shared" si="36"/>
        <v xml:space="preserve"> </v>
      </c>
      <c r="M250" s="39">
        <f t="shared" si="37"/>
        <v>1726.48</v>
      </c>
      <c r="N250" s="36"/>
      <c r="O250" s="37"/>
      <c r="P250" s="37"/>
      <c r="Q250" s="37"/>
      <c r="R250" s="37"/>
      <c r="S250" s="39"/>
    </row>
    <row r="251" spans="1:19" ht="38.25" x14ac:dyDescent="0.25">
      <c r="A251" s="33" t="s">
        <v>429</v>
      </c>
      <c r="B251" s="40" t="s">
        <v>169</v>
      </c>
      <c r="C251" s="35"/>
      <c r="D251" s="36">
        <v>1027.1403748999999</v>
      </c>
      <c r="E251" s="37">
        <v>254.20594890624997</v>
      </c>
      <c r="F251" s="37"/>
      <c r="G251" s="37">
        <v>171.361230687182</v>
      </c>
      <c r="H251" s="37" t="str">
        <f t="shared" si="38"/>
        <v xml:space="preserve"> </v>
      </c>
      <c r="I251" s="37">
        <f t="shared" si="39"/>
        <v>210.6425954015476</v>
      </c>
      <c r="J251" s="37" t="str">
        <f t="shared" si="40"/>
        <v xml:space="preserve"> </v>
      </c>
      <c r="K251" s="37">
        <f t="shared" si="41"/>
        <v>83.167507494748975</v>
      </c>
      <c r="L251" s="37" t="str">
        <f t="shared" si="36"/>
        <v xml:space="preserve"> </v>
      </c>
      <c r="M251" s="39">
        <f t="shared" si="37"/>
        <v>1746.52</v>
      </c>
      <c r="N251" s="36"/>
      <c r="O251" s="37"/>
      <c r="P251" s="37"/>
      <c r="Q251" s="37"/>
      <c r="R251" s="37"/>
      <c r="S251" s="39"/>
    </row>
    <row r="252" spans="1:19" ht="38.25" x14ac:dyDescent="0.25">
      <c r="A252" s="33" t="s">
        <v>430</v>
      </c>
      <c r="B252" s="40" t="s">
        <v>171</v>
      </c>
      <c r="C252" s="35"/>
      <c r="D252" s="36">
        <v>35.595374899999996</v>
      </c>
      <c r="E252" s="37">
        <v>254.20594890624997</v>
      </c>
      <c r="F252" s="37"/>
      <c r="G252" s="37">
        <v>160.41328563860586</v>
      </c>
      <c r="H252" s="37" t="str">
        <f t="shared" si="38"/>
        <v xml:space="preserve"> </v>
      </c>
      <c r="I252" s="37">
        <f t="shared" si="39"/>
        <v>65.281118369504085</v>
      </c>
      <c r="J252" s="37" t="str">
        <f t="shared" si="40"/>
        <v xml:space="preserve"> </v>
      </c>
      <c r="K252" s="37">
        <f t="shared" si="41"/>
        <v>25.774786390717992</v>
      </c>
      <c r="L252" s="37" t="str">
        <f t="shared" si="36"/>
        <v xml:space="preserve"> </v>
      </c>
      <c r="M252" s="39">
        <f t="shared" si="37"/>
        <v>541.27</v>
      </c>
      <c r="N252" s="36"/>
      <c r="O252" s="37"/>
      <c r="P252" s="37"/>
      <c r="Q252" s="37"/>
      <c r="R252" s="37"/>
      <c r="S252" s="39"/>
    </row>
    <row r="253" spans="1:19" ht="38.25" x14ac:dyDescent="0.25">
      <c r="A253" s="33" t="s">
        <v>431</v>
      </c>
      <c r="B253" s="40" t="s">
        <v>173</v>
      </c>
      <c r="C253" s="35"/>
      <c r="D253" s="36">
        <v>73.09537490000001</v>
      </c>
      <c r="E253" s="37">
        <v>254.20594890624997</v>
      </c>
      <c r="F253" s="37"/>
      <c r="G253" s="37">
        <v>160.41328563860586</v>
      </c>
      <c r="H253" s="37" t="str">
        <f t="shared" si="38"/>
        <v xml:space="preserve"> </v>
      </c>
      <c r="I253" s="37">
        <f t="shared" si="39"/>
        <v>70.718618369504085</v>
      </c>
      <c r="J253" s="37" t="str">
        <f t="shared" si="40"/>
        <v xml:space="preserve"> </v>
      </c>
      <c r="K253" s="37">
        <f t="shared" si="41"/>
        <v>27.921661390717993</v>
      </c>
      <c r="L253" s="37" t="str">
        <f t="shared" si="36"/>
        <v xml:space="preserve"> </v>
      </c>
      <c r="M253" s="39">
        <f t="shared" si="37"/>
        <v>586.35</v>
      </c>
      <c r="N253" s="36"/>
      <c r="O253" s="37"/>
      <c r="P253" s="37"/>
      <c r="Q253" s="37"/>
      <c r="R253" s="37"/>
      <c r="S253" s="39"/>
    </row>
    <row r="254" spans="1:19" ht="38.25" x14ac:dyDescent="0.25">
      <c r="A254" s="33" t="s">
        <v>432</v>
      </c>
      <c r="B254" s="40" t="s">
        <v>175</v>
      </c>
      <c r="C254" s="35"/>
      <c r="D254" s="36">
        <v>71.425374900000008</v>
      </c>
      <c r="E254" s="37">
        <v>254.20594890624997</v>
      </c>
      <c r="F254" s="37"/>
      <c r="G254" s="37">
        <v>160.41328563860586</v>
      </c>
      <c r="H254" s="37" t="str">
        <f t="shared" si="38"/>
        <v xml:space="preserve"> </v>
      </c>
      <c r="I254" s="37">
        <f t="shared" si="39"/>
        <v>70.47646836950409</v>
      </c>
      <c r="J254" s="37" t="str">
        <f t="shared" si="40"/>
        <v xml:space="preserve"> </v>
      </c>
      <c r="K254" s="37">
        <f t="shared" si="41"/>
        <v>27.826053890718001</v>
      </c>
      <c r="L254" s="37" t="str">
        <f t="shared" si="36"/>
        <v xml:space="preserve"> </v>
      </c>
      <c r="M254" s="39">
        <f t="shared" si="37"/>
        <v>584.35</v>
      </c>
      <c r="N254" s="36"/>
      <c r="O254" s="37"/>
      <c r="P254" s="37"/>
      <c r="Q254" s="37"/>
      <c r="R254" s="37"/>
      <c r="S254" s="39"/>
    </row>
    <row r="255" spans="1:19" ht="38.25" x14ac:dyDescent="0.25">
      <c r="A255" s="33" t="s">
        <v>433</v>
      </c>
      <c r="B255" s="40" t="s">
        <v>177</v>
      </c>
      <c r="C255" s="35"/>
      <c r="D255" s="36">
        <v>98.09537490000001</v>
      </c>
      <c r="E255" s="37">
        <v>254.20594890624997</v>
      </c>
      <c r="F255" s="37"/>
      <c r="G255" s="37">
        <v>166.70275457351707</v>
      </c>
      <c r="H255" s="37" t="str">
        <f t="shared" si="38"/>
        <v xml:space="preserve"> </v>
      </c>
      <c r="I255" s="37">
        <f t="shared" si="39"/>
        <v>75.255591365066223</v>
      </c>
      <c r="J255" s="37" t="str">
        <f t="shared" si="40"/>
        <v xml:space="preserve"> </v>
      </c>
      <c r="K255" s="37">
        <f t="shared" si="41"/>
        <v>29.712983487241669</v>
      </c>
      <c r="L255" s="37" t="str">
        <f t="shared" si="36"/>
        <v xml:space="preserve"> </v>
      </c>
      <c r="M255" s="39">
        <f t="shared" si="37"/>
        <v>623.97</v>
      </c>
      <c r="N255" s="36"/>
      <c r="O255" s="37"/>
      <c r="P255" s="37"/>
      <c r="Q255" s="37"/>
      <c r="R255" s="37"/>
      <c r="S255" s="39"/>
    </row>
    <row r="256" spans="1:19" ht="38.25" x14ac:dyDescent="0.25">
      <c r="A256" s="33" t="s">
        <v>434</v>
      </c>
      <c r="B256" s="40" t="s">
        <v>179</v>
      </c>
      <c r="C256" s="35"/>
      <c r="D256" s="36">
        <v>89.34537490000001</v>
      </c>
      <c r="E256" s="37">
        <v>254.20594890624997</v>
      </c>
      <c r="F256" s="37"/>
      <c r="G256" s="37">
        <v>169.04882631907918</v>
      </c>
      <c r="H256" s="37" t="str">
        <f t="shared" si="38"/>
        <v xml:space="preserve"> </v>
      </c>
      <c r="I256" s="37">
        <f t="shared" si="39"/>
        <v>74.327021768172727</v>
      </c>
      <c r="J256" s="37" t="str">
        <f t="shared" si="40"/>
        <v xml:space="preserve"> </v>
      </c>
      <c r="K256" s="37">
        <f t="shared" si="41"/>
        <v>29.346358594675095</v>
      </c>
      <c r="L256" s="37" t="str">
        <f t="shared" si="36"/>
        <v xml:space="preserve"> </v>
      </c>
      <c r="M256" s="39">
        <f t="shared" si="37"/>
        <v>616.27</v>
      </c>
      <c r="N256" s="36"/>
      <c r="O256" s="37"/>
      <c r="P256" s="37"/>
      <c r="Q256" s="37"/>
      <c r="R256" s="37"/>
      <c r="S256" s="39"/>
    </row>
    <row r="257" spans="1:19" ht="38.25" x14ac:dyDescent="0.25">
      <c r="A257" s="33" t="s">
        <v>435</v>
      </c>
      <c r="B257" s="40" t="s">
        <v>181</v>
      </c>
      <c r="C257" s="35"/>
      <c r="D257" s="36">
        <v>198.92537490000001</v>
      </c>
      <c r="E257" s="37">
        <v>254.20594890624997</v>
      </c>
      <c r="F257" s="37"/>
      <c r="G257" s="37">
        <v>171.39489806464132</v>
      </c>
      <c r="H257" s="37" t="str">
        <f t="shared" si="38"/>
        <v xml:space="preserve"> </v>
      </c>
      <c r="I257" s="37">
        <f t="shared" si="39"/>
        <v>90.556302171279228</v>
      </c>
      <c r="J257" s="37" t="str">
        <f t="shared" si="40"/>
        <v xml:space="preserve"> </v>
      </c>
      <c r="K257" s="37">
        <f t="shared" si="41"/>
        <v>35.754126202108523</v>
      </c>
      <c r="L257" s="37" t="str">
        <f t="shared" si="36"/>
        <v xml:space="preserve"> </v>
      </c>
      <c r="M257" s="39">
        <f t="shared" si="37"/>
        <v>750.84</v>
      </c>
      <c r="N257" s="36"/>
      <c r="O257" s="37"/>
      <c r="P257" s="37"/>
      <c r="Q257" s="37"/>
      <c r="R257" s="37"/>
      <c r="S257" s="39"/>
    </row>
    <row r="258" spans="1:19" ht="38.25" x14ac:dyDescent="0.25">
      <c r="A258" s="33" t="s">
        <v>436</v>
      </c>
      <c r="B258" s="40" t="s">
        <v>183</v>
      </c>
      <c r="C258" s="35"/>
      <c r="D258" s="36">
        <v>216.0123749</v>
      </c>
      <c r="E258" s="37">
        <v>254.20594890624997</v>
      </c>
      <c r="F258" s="37"/>
      <c r="G258" s="37">
        <v>171.39489806464132</v>
      </c>
      <c r="H258" s="37" t="str">
        <f t="shared" si="38"/>
        <v xml:space="preserve"> </v>
      </c>
      <c r="I258" s="37">
        <f t="shared" si="39"/>
        <v>93.033917171279228</v>
      </c>
      <c r="J258" s="37" t="str">
        <f t="shared" si="40"/>
        <v xml:space="preserve"> </v>
      </c>
      <c r="K258" s="37">
        <f t="shared" si="41"/>
        <v>36.732356952108525</v>
      </c>
      <c r="L258" s="37" t="str">
        <f t="shared" si="36"/>
        <v xml:space="preserve"> </v>
      </c>
      <c r="M258" s="39">
        <f t="shared" si="37"/>
        <v>771.38</v>
      </c>
      <c r="N258" s="36"/>
      <c r="O258" s="37"/>
      <c r="P258" s="37"/>
      <c r="Q258" s="37"/>
      <c r="R258" s="37"/>
      <c r="S258" s="39"/>
    </row>
    <row r="259" spans="1:19" ht="38.25" x14ac:dyDescent="0.25">
      <c r="A259" s="33" t="s">
        <v>437</v>
      </c>
      <c r="B259" s="40" t="s">
        <v>185</v>
      </c>
      <c r="C259" s="35"/>
      <c r="D259" s="36">
        <v>254.61537490000001</v>
      </c>
      <c r="E259" s="37">
        <v>254.20594890624997</v>
      </c>
      <c r="F259" s="37"/>
      <c r="G259" s="37">
        <v>171.39489806464132</v>
      </c>
      <c r="H259" s="37" t="str">
        <f t="shared" si="38"/>
        <v xml:space="preserve"> </v>
      </c>
      <c r="I259" s="37">
        <f t="shared" si="39"/>
        <v>98.631352171279232</v>
      </c>
      <c r="J259" s="37" t="str">
        <f t="shared" si="40"/>
        <v xml:space="preserve"> </v>
      </c>
      <c r="K259" s="37">
        <f t="shared" si="41"/>
        <v>38.942378702108527</v>
      </c>
      <c r="L259" s="37" t="str">
        <f t="shared" si="36"/>
        <v xml:space="preserve"> </v>
      </c>
      <c r="M259" s="39">
        <f t="shared" si="37"/>
        <v>817.79</v>
      </c>
      <c r="N259" s="36"/>
      <c r="O259" s="37"/>
      <c r="P259" s="37"/>
      <c r="Q259" s="37"/>
      <c r="R259" s="37"/>
      <c r="S259" s="39"/>
    </row>
    <row r="260" spans="1:19" ht="38.25" x14ac:dyDescent="0.25">
      <c r="A260" s="33" t="s">
        <v>438</v>
      </c>
      <c r="B260" s="40" t="s">
        <v>187</v>
      </c>
      <c r="C260" s="35"/>
      <c r="D260" s="36">
        <v>1376.8453748999998</v>
      </c>
      <c r="E260" s="37">
        <v>254.20594890624997</v>
      </c>
      <c r="F260" s="37"/>
      <c r="G260" s="37">
        <v>171.39489806464132</v>
      </c>
      <c r="H260" s="37" t="str">
        <f t="shared" si="38"/>
        <v xml:space="preserve"> </v>
      </c>
      <c r="I260" s="37">
        <f t="shared" si="39"/>
        <v>261.35470217127914</v>
      </c>
      <c r="J260" s="37" t="str">
        <f t="shared" si="40"/>
        <v xml:space="preserve"> </v>
      </c>
      <c r="K260" s="37">
        <f t="shared" si="41"/>
        <v>103.19004620210852</v>
      </c>
      <c r="L260" s="37" t="str">
        <f t="shared" si="36"/>
        <v xml:space="preserve"> </v>
      </c>
      <c r="M260" s="39">
        <f t="shared" si="37"/>
        <v>2166.9899999999998</v>
      </c>
      <c r="N260" s="36"/>
      <c r="O260" s="37"/>
      <c r="P260" s="37"/>
      <c r="Q260" s="37"/>
      <c r="R260" s="37"/>
      <c r="S260" s="39"/>
    </row>
    <row r="261" spans="1:19" ht="38.25" x14ac:dyDescent="0.25">
      <c r="A261" s="33" t="s">
        <v>439</v>
      </c>
      <c r="B261" s="40" t="s">
        <v>189</v>
      </c>
      <c r="C261" s="35"/>
      <c r="D261" s="36">
        <v>610.59537490000002</v>
      </c>
      <c r="E261" s="37">
        <v>254.20594890624997</v>
      </c>
      <c r="F261" s="37"/>
      <c r="G261" s="37">
        <v>171.39489806464132</v>
      </c>
      <c r="H261" s="37" t="str">
        <f t="shared" si="38"/>
        <v xml:space="preserve"> </v>
      </c>
      <c r="I261" s="37">
        <f t="shared" si="39"/>
        <v>150.24845217127924</v>
      </c>
      <c r="J261" s="37" t="str">
        <f t="shared" si="40"/>
        <v xml:space="preserve"> </v>
      </c>
      <c r="K261" s="37">
        <f t="shared" si="41"/>
        <v>59.322233702108534</v>
      </c>
      <c r="L261" s="37" t="str">
        <f t="shared" si="36"/>
        <v xml:space="preserve"> </v>
      </c>
      <c r="M261" s="39">
        <f t="shared" si="37"/>
        <v>1245.77</v>
      </c>
      <c r="N261" s="36"/>
      <c r="O261" s="37"/>
      <c r="P261" s="37"/>
      <c r="Q261" s="37"/>
      <c r="R261" s="37"/>
      <c r="S261" s="39"/>
    </row>
    <row r="262" spans="1:19" ht="38.25" x14ac:dyDescent="0.25">
      <c r="A262" s="33" t="s">
        <v>440</v>
      </c>
      <c r="B262" s="40" t="s">
        <v>191</v>
      </c>
      <c r="C262" s="35"/>
      <c r="D262" s="36">
        <v>618.92537490000007</v>
      </c>
      <c r="E262" s="37">
        <v>254.20594890624997</v>
      </c>
      <c r="F262" s="37"/>
      <c r="G262" s="37">
        <v>171.39489806464132</v>
      </c>
      <c r="H262" s="37" t="str">
        <f t="shared" si="38"/>
        <v xml:space="preserve"> </v>
      </c>
      <c r="I262" s="37">
        <f t="shared" si="39"/>
        <v>151.45630217127922</v>
      </c>
      <c r="J262" s="37" t="str">
        <f t="shared" si="40"/>
        <v xml:space="preserve"> </v>
      </c>
      <c r="K262" s="37">
        <f t="shared" si="41"/>
        <v>59.799126202108532</v>
      </c>
      <c r="L262" s="37" t="str">
        <f t="shared" si="36"/>
        <v xml:space="preserve"> </v>
      </c>
      <c r="M262" s="39">
        <f t="shared" si="37"/>
        <v>1255.78</v>
      </c>
      <c r="N262" s="36"/>
      <c r="O262" s="37"/>
      <c r="P262" s="37"/>
      <c r="Q262" s="37"/>
      <c r="R262" s="37"/>
      <c r="S262" s="39"/>
    </row>
    <row r="263" spans="1:19" ht="38.25" x14ac:dyDescent="0.25">
      <c r="A263" s="33" t="s">
        <v>441</v>
      </c>
      <c r="B263" s="40" t="s">
        <v>193</v>
      </c>
      <c r="C263" s="35"/>
      <c r="D263" s="36">
        <v>1660.5953748999998</v>
      </c>
      <c r="E263" s="37">
        <v>254.20594890624997</v>
      </c>
      <c r="F263" s="37"/>
      <c r="G263" s="37">
        <v>171.39489806464132</v>
      </c>
      <c r="H263" s="37" t="str">
        <f t="shared" si="38"/>
        <v xml:space="preserve"> </v>
      </c>
      <c r="I263" s="37">
        <f t="shared" si="39"/>
        <v>302.49845217127915</v>
      </c>
      <c r="J263" s="37" t="str">
        <f t="shared" si="40"/>
        <v xml:space="preserve"> </v>
      </c>
      <c r="K263" s="37">
        <f t="shared" si="41"/>
        <v>119.4347337021085</v>
      </c>
      <c r="L263" s="37" t="str">
        <f t="shared" si="36"/>
        <v xml:space="preserve"> </v>
      </c>
      <c r="M263" s="39">
        <f t="shared" si="37"/>
        <v>2508.13</v>
      </c>
      <c r="N263" s="36"/>
      <c r="O263" s="37"/>
      <c r="P263" s="37"/>
      <c r="Q263" s="37"/>
      <c r="R263" s="37"/>
      <c r="S263" s="39"/>
    </row>
    <row r="264" spans="1:19" ht="38.25" x14ac:dyDescent="0.25">
      <c r="A264" s="33" t="s">
        <v>442</v>
      </c>
      <c r="B264" s="40" t="s">
        <v>195</v>
      </c>
      <c r="C264" s="35"/>
      <c r="D264" s="36">
        <v>1027.2653748999999</v>
      </c>
      <c r="E264" s="37">
        <v>254.20594890624997</v>
      </c>
      <c r="F264" s="37"/>
      <c r="G264" s="37">
        <v>171.39489806464132</v>
      </c>
      <c r="H264" s="37" t="str">
        <f t="shared" si="38"/>
        <v xml:space="preserve"> </v>
      </c>
      <c r="I264" s="37">
        <f t="shared" si="39"/>
        <v>210.66560217127918</v>
      </c>
      <c r="J264" s="37" t="str">
        <f t="shared" si="40"/>
        <v xml:space="preserve"> </v>
      </c>
      <c r="K264" s="37">
        <f t="shared" si="41"/>
        <v>83.176591202108511</v>
      </c>
      <c r="L264" s="37" t="str">
        <f t="shared" si="36"/>
        <v xml:space="preserve"> </v>
      </c>
      <c r="M264" s="39">
        <f t="shared" si="37"/>
        <v>1746.71</v>
      </c>
      <c r="N264" s="36"/>
      <c r="O264" s="37"/>
      <c r="P264" s="37"/>
      <c r="Q264" s="37"/>
      <c r="R264" s="37"/>
      <c r="S264" s="39"/>
    </row>
    <row r="265" spans="1:19" ht="38.25" x14ac:dyDescent="0.25">
      <c r="A265" s="33" t="s">
        <v>443</v>
      </c>
      <c r="B265" s="40" t="s">
        <v>197</v>
      </c>
      <c r="C265" s="35"/>
      <c r="D265" s="36">
        <v>2254.1341428999999</v>
      </c>
      <c r="E265" s="37">
        <v>348.28339682291664</v>
      </c>
      <c r="F265" s="37"/>
      <c r="G265" s="37">
        <v>220.02389891386846</v>
      </c>
      <c r="H265" s="37" t="str">
        <f t="shared" si="38"/>
        <v xml:space="preserve"> </v>
      </c>
      <c r="I265" s="37">
        <f t="shared" si="39"/>
        <v>409.25400860233378</v>
      </c>
      <c r="J265" s="37" t="str">
        <f t="shared" si="40"/>
        <v xml:space="preserve"> </v>
      </c>
      <c r="K265" s="37">
        <f t="shared" si="41"/>
        <v>161.58477236195594</v>
      </c>
      <c r="L265" s="37" t="str">
        <f t="shared" si="36"/>
        <v xml:space="preserve"> </v>
      </c>
      <c r="M265" s="39">
        <f t="shared" si="37"/>
        <v>3393.28</v>
      </c>
      <c r="N265" s="36"/>
      <c r="O265" s="37"/>
      <c r="P265" s="37"/>
      <c r="Q265" s="37"/>
      <c r="R265" s="37"/>
      <c r="S265" s="39"/>
    </row>
    <row r="266" spans="1:19" ht="38.25" x14ac:dyDescent="0.25">
      <c r="A266" s="33" t="s">
        <v>444</v>
      </c>
      <c r="B266" s="40" t="s">
        <v>199</v>
      </c>
      <c r="C266" s="35"/>
      <c r="D266" s="36">
        <v>2254.1341428999999</v>
      </c>
      <c r="E266" s="37">
        <v>348.28339682291664</v>
      </c>
      <c r="F266" s="37"/>
      <c r="G266" s="37">
        <v>220.02389891386846</v>
      </c>
      <c r="H266" s="37" t="str">
        <f t="shared" si="38"/>
        <v xml:space="preserve"> </v>
      </c>
      <c r="I266" s="37">
        <f t="shared" si="39"/>
        <v>409.25400860233378</v>
      </c>
      <c r="J266" s="37" t="str">
        <f t="shared" si="40"/>
        <v xml:space="preserve"> </v>
      </c>
      <c r="K266" s="37">
        <f t="shared" si="41"/>
        <v>161.58477236195594</v>
      </c>
      <c r="L266" s="37" t="str">
        <f t="shared" si="36"/>
        <v xml:space="preserve"> </v>
      </c>
      <c r="M266" s="39">
        <f t="shared" si="37"/>
        <v>3393.28</v>
      </c>
      <c r="N266" s="36"/>
      <c r="O266" s="37"/>
      <c r="P266" s="37"/>
      <c r="Q266" s="37"/>
      <c r="R266" s="37"/>
      <c r="S266" s="39"/>
    </row>
    <row r="267" spans="1:19" ht="38.25" x14ac:dyDescent="0.25">
      <c r="A267" s="33" t="s">
        <v>445</v>
      </c>
      <c r="B267" s="40" t="s">
        <v>201</v>
      </c>
      <c r="C267" s="35"/>
      <c r="D267" s="36">
        <v>1786.4177328999997</v>
      </c>
      <c r="E267" s="37">
        <v>348.28339682291664</v>
      </c>
      <c r="F267" s="37"/>
      <c r="G267" s="37">
        <v>226.31336784877973</v>
      </c>
      <c r="H267" s="37" t="str">
        <f t="shared" si="38"/>
        <v xml:space="preserve"> </v>
      </c>
      <c r="I267" s="37">
        <f t="shared" si="39"/>
        <v>342.34710214789595</v>
      </c>
      <c r="J267" s="37" t="str">
        <f t="shared" si="40"/>
        <v xml:space="preserve"> </v>
      </c>
      <c r="K267" s="37">
        <f t="shared" si="41"/>
        <v>135.1680799859796</v>
      </c>
      <c r="L267" s="37" t="str">
        <f t="shared" si="36"/>
        <v xml:space="preserve"> </v>
      </c>
      <c r="M267" s="39">
        <f t="shared" si="37"/>
        <v>2838.53</v>
      </c>
      <c r="N267" s="36"/>
      <c r="O267" s="37"/>
      <c r="P267" s="37"/>
      <c r="Q267" s="37"/>
      <c r="R267" s="37"/>
      <c r="S267" s="39"/>
    </row>
    <row r="268" spans="1:19" ht="38.25" x14ac:dyDescent="0.25">
      <c r="A268" s="33" t="s">
        <v>446</v>
      </c>
      <c r="B268" s="40" t="s">
        <v>203</v>
      </c>
      <c r="C268" s="35"/>
      <c r="D268" s="36">
        <v>1786.4177328999997</v>
      </c>
      <c r="E268" s="37">
        <v>348.28339682291664</v>
      </c>
      <c r="F268" s="37"/>
      <c r="G268" s="37">
        <v>228.65943959434188</v>
      </c>
      <c r="H268" s="37" t="str">
        <f t="shared" si="38"/>
        <v xml:space="preserve"> </v>
      </c>
      <c r="I268" s="37">
        <f t="shared" si="39"/>
        <v>342.68728255100245</v>
      </c>
      <c r="J268" s="37" t="str">
        <f t="shared" si="40"/>
        <v xml:space="preserve"> </v>
      </c>
      <c r="K268" s="37">
        <f t="shared" si="41"/>
        <v>135.30239259341306</v>
      </c>
      <c r="L268" s="37" t="str">
        <f t="shared" si="36"/>
        <v xml:space="preserve"> </v>
      </c>
      <c r="M268" s="39">
        <f t="shared" si="37"/>
        <v>2841.35</v>
      </c>
      <c r="N268" s="36"/>
      <c r="O268" s="37"/>
      <c r="P268" s="37"/>
      <c r="Q268" s="37"/>
      <c r="R268" s="37"/>
      <c r="S268" s="39"/>
    </row>
    <row r="269" spans="1:19" ht="38.25" x14ac:dyDescent="0.25">
      <c r="A269" s="33" t="s">
        <v>447</v>
      </c>
      <c r="B269" s="40" t="s">
        <v>205</v>
      </c>
      <c r="C269" s="35"/>
      <c r="D269" s="36">
        <v>2534.7639889000002</v>
      </c>
      <c r="E269" s="37">
        <v>348.28339682291664</v>
      </c>
      <c r="F269" s="37"/>
      <c r="G269" s="37">
        <v>231.00551133990402</v>
      </c>
      <c r="H269" s="37" t="str">
        <f t="shared" si="38"/>
        <v xml:space="preserve"> </v>
      </c>
      <c r="I269" s="37">
        <f t="shared" si="39"/>
        <v>451.53767007410897</v>
      </c>
      <c r="J269" s="37" t="str">
        <f t="shared" si="40"/>
        <v xml:space="preserve"> </v>
      </c>
      <c r="K269" s="37">
        <f t="shared" si="41"/>
        <v>178.2795283568465</v>
      </c>
      <c r="L269" s="37" t="str">
        <f t="shared" si="36"/>
        <v xml:space="preserve"> </v>
      </c>
      <c r="M269" s="39">
        <f t="shared" si="37"/>
        <v>3743.87</v>
      </c>
      <c r="N269" s="36"/>
      <c r="O269" s="37"/>
      <c r="P269" s="37"/>
      <c r="Q269" s="37"/>
      <c r="R269" s="37"/>
      <c r="S269" s="39"/>
    </row>
    <row r="270" spans="1:19" ht="38.25" x14ac:dyDescent="0.25">
      <c r="A270" s="33" t="s">
        <v>448</v>
      </c>
      <c r="B270" s="40" t="s">
        <v>207</v>
      </c>
      <c r="C270" s="35"/>
      <c r="D270" s="36">
        <v>2721.8505528999995</v>
      </c>
      <c r="E270" s="37">
        <v>348.28339682291664</v>
      </c>
      <c r="F270" s="37"/>
      <c r="G270" s="37">
        <v>231.00551133990402</v>
      </c>
      <c r="H270" s="37" t="str">
        <f t="shared" si="38"/>
        <v xml:space="preserve"> </v>
      </c>
      <c r="I270" s="37">
        <f t="shared" si="39"/>
        <v>478.66522185410884</v>
      </c>
      <c r="J270" s="37" t="str">
        <f t="shared" si="40"/>
        <v xml:space="preserve"> </v>
      </c>
      <c r="K270" s="37">
        <f t="shared" si="41"/>
        <v>188.99023414584644</v>
      </c>
      <c r="L270" s="37" t="str">
        <f t="shared" si="36"/>
        <v xml:space="preserve"> </v>
      </c>
      <c r="M270" s="39">
        <f t="shared" si="37"/>
        <v>3968.79</v>
      </c>
      <c r="N270" s="36"/>
      <c r="O270" s="37"/>
      <c r="P270" s="37"/>
      <c r="Q270" s="37"/>
      <c r="R270" s="37"/>
      <c r="S270" s="39"/>
    </row>
    <row r="271" spans="1:19" ht="38.25" x14ac:dyDescent="0.25">
      <c r="A271" s="33" t="s">
        <v>449</v>
      </c>
      <c r="B271" s="40" t="s">
        <v>209</v>
      </c>
      <c r="C271" s="35"/>
      <c r="D271" s="36">
        <v>2893.3465698999998</v>
      </c>
      <c r="E271" s="37">
        <v>348.28339682291664</v>
      </c>
      <c r="F271" s="37"/>
      <c r="G271" s="37">
        <v>231.00551133990402</v>
      </c>
      <c r="H271" s="37" t="str">
        <f t="shared" si="38"/>
        <v xml:space="preserve"> </v>
      </c>
      <c r="I271" s="37">
        <f t="shared" si="39"/>
        <v>503.53214431910891</v>
      </c>
      <c r="J271" s="37" t="str">
        <f t="shared" si="40"/>
        <v xml:space="preserve"> </v>
      </c>
      <c r="K271" s="37">
        <f t="shared" si="41"/>
        <v>198.80838111909645</v>
      </c>
      <c r="L271" s="37" t="str">
        <f t="shared" si="36"/>
        <v xml:space="preserve"> </v>
      </c>
      <c r="M271" s="39">
        <f t="shared" si="37"/>
        <v>4174.9799999999996</v>
      </c>
      <c r="N271" s="36"/>
      <c r="O271" s="37"/>
      <c r="P271" s="37"/>
      <c r="Q271" s="37"/>
      <c r="R271" s="37"/>
      <c r="S271" s="39"/>
    </row>
    <row r="272" spans="1:19" ht="38.25" x14ac:dyDescent="0.25">
      <c r="A272" s="33" t="s">
        <v>450</v>
      </c>
      <c r="B272" s="40" t="s">
        <v>211</v>
      </c>
      <c r="C272" s="35"/>
      <c r="D272" s="36">
        <v>3064.8425868999998</v>
      </c>
      <c r="E272" s="37">
        <v>348.28339682291664</v>
      </c>
      <c r="F272" s="37"/>
      <c r="G272" s="37">
        <v>231.00551133990402</v>
      </c>
      <c r="H272" s="37" t="str">
        <f t="shared" si="38"/>
        <v xml:space="preserve"> </v>
      </c>
      <c r="I272" s="37">
        <f t="shared" si="39"/>
        <v>528.39906678410887</v>
      </c>
      <c r="J272" s="37" t="str">
        <f t="shared" si="40"/>
        <v xml:space="preserve"> </v>
      </c>
      <c r="K272" s="37">
        <f t="shared" si="41"/>
        <v>208.62652809234646</v>
      </c>
      <c r="L272" s="37" t="str">
        <f t="shared" si="36"/>
        <v xml:space="preserve"> </v>
      </c>
      <c r="M272" s="39">
        <f t="shared" si="37"/>
        <v>4381.16</v>
      </c>
      <c r="N272" s="36"/>
      <c r="O272" s="37"/>
      <c r="P272" s="37"/>
      <c r="Q272" s="37"/>
      <c r="R272" s="37"/>
      <c r="S272" s="39"/>
    </row>
    <row r="273" spans="1:19" ht="38.25" x14ac:dyDescent="0.25">
      <c r="A273" s="33" t="s">
        <v>451</v>
      </c>
      <c r="B273" s="40" t="s">
        <v>213</v>
      </c>
      <c r="C273" s="35"/>
      <c r="D273" s="36">
        <v>3906.7321248999997</v>
      </c>
      <c r="E273" s="37">
        <v>348.28339682291664</v>
      </c>
      <c r="F273" s="37"/>
      <c r="G273" s="37">
        <v>231.00551133990402</v>
      </c>
      <c r="H273" s="37" t="str">
        <f t="shared" si="38"/>
        <v xml:space="preserve"> </v>
      </c>
      <c r="I273" s="37">
        <f t="shared" si="39"/>
        <v>650.47304979410899</v>
      </c>
      <c r="J273" s="37" t="str">
        <f t="shared" si="40"/>
        <v xml:space="preserve"> </v>
      </c>
      <c r="K273" s="37">
        <f t="shared" si="41"/>
        <v>256.82470414284649</v>
      </c>
      <c r="L273" s="37" t="str">
        <f t="shared" si="36"/>
        <v xml:space="preserve"> </v>
      </c>
      <c r="M273" s="39">
        <f t="shared" si="37"/>
        <v>5393.32</v>
      </c>
      <c r="N273" s="36"/>
      <c r="O273" s="37"/>
      <c r="P273" s="37"/>
      <c r="Q273" s="37"/>
      <c r="R273" s="37"/>
      <c r="S273" s="39"/>
    </row>
    <row r="274" spans="1:19" ht="38.25" x14ac:dyDescent="0.25">
      <c r="A274" s="33" t="s">
        <v>452</v>
      </c>
      <c r="B274" s="40" t="s">
        <v>215</v>
      </c>
      <c r="C274" s="35"/>
      <c r="D274" s="36">
        <v>5839.9599528999997</v>
      </c>
      <c r="E274" s="37">
        <v>348.28339682291664</v>
      </c>
      <c r="F274" s="37"/>
      <c r="G274" s="37">
        <v>231.00551133990402</v>
      </c>
      <c r="H274" s="37" t="str">
        <f t="shared" si="38"/>
        <v xml:space="preserve"> </v>
      </c>
      <c r="I274" s="37">
        <f t="shared" si="39"/>
        <v>930.79108485410893</v>
      </c>
      <c r="J274" s="37" t="str">
        <f t="shared" si="40"/>
        <v xml:space="preserve"> </v>
      </c>
      <c r="K274" s="37">
        <f t="shared" si="41"/>
        <v>367.50199729584648</v>
      </c>
      <c r="L274" s="37" t="str">
        <f t="shared" si="36"/>
        <v xml:space="preserve"> </v>
      </c>
      <c r="M274" s="39">
        <f t="shared" si="37"/>
        <v>7717.54</v>
      </c>
      <c r="N274" s="36"/>
      <c r="O274" s="37"/>
      <c r="P274" s="37"/>
      <c r="Q274" s="37"/>
      <c r="R274" s="37"/>
      <c r="S274" s="39"/>
    </row>
    <row r="275" spans="1:19" ht="38.25" x14ac:dyDescent="0.25">
      <c r="A275" s="33" t="s">
        <v>453</v>
      </c>
      <c r="B275" s="40" t="s">
        <v>217</v>
      </c>
      <c r="C275" s="35"/>
      <c r="D275" s="36">
        <v>6557.1251149</v>
      </c>
      <c r="E275" s="37">
        <v>348.28339682291664</v>
      </c>
      <c r="F275" s="37"/>
      <c r="G275" s="37">
        <v>231.00551133990402</v>
      </c>
      <c r="H275" s="37" t="str">
        <f t="shared" si="38"/>
        <v xml:space="preserve"> </v>
      </c>
      <c r="I275" s="37">
        <f t="shared" si="39"/>
        <v>1034.7800333441089</v>
      </c>
      <c r="J275" s="37" t="str">
        <f t="shared" si="40"/>
        <v xml:space="preserve"> </v>
      </c>
      <c r="K275" s="37">
        <f t="shared" si="41"/>
        <v>408.5597028203465</v>
      </c>
      <c r="L275" s="37" t="str">
        <f t="shared" si="36"/>
        <v xml:space="preserve"> </v>
      </c>
      <c r="M275" s="39">
        <f t="shared" si="37"/>
        <v>8579.75</v>
      </c>
      <c r="N275" s="36"/>
      <c r="O275" s="37"/>
      <c r="P275" s="37"/>
      <c r="Q275" s="37"/>
      <c r="R275" s="37"/>
      <c r="S275" s="39"/>
    </row>
    <row r="276" spans="1:19" ht="38.25" x14ac:dyDescent="0.25">
      <c r="A276" s="33" t="s">
        <v>454</v>
      </c>
      <c r="B276" s="40" t="s">
        <v>219</v>
      </c>
      <c r="C276" s="35"/>
      <c r="D276" s="36">
        <v>6557.1251149</v>
      </c>
      <c r="E276" s="37">
        <v>348.28339682291664</v>
      </c>
      <c r="F276" s="37"/>
      <c r="G276" s="37">
        <v>231.00551133990402</v>
      </c>
      <c r="H276" s="37" t="str">
        <f t="shared" si="38"/>
        <v xml:space="preserve"> </v>
      </c>
      <c r="I276" s="37">
        <f t="shared" si="39"/>
        <v>1034.7800333441089</v>
      </c>
      <c r="J276" s="37" t="str">
        <f t="shared" si="40"/>
        <v xml:space="preserve"> </v>
      </c>
      <c r="K276" s="37">
        <f t="shared" si="41"/>
        <v>408.5597028203465</v>
      </c>
      <c r="L276" s="37" t="str">
        <f t="shared" si="36"/>
        <v xml:space="preserve"> </v>
      </c>
      <c r="M276" s="39">
        <f t="shared" si="37"/>
        <v>8579.75</v>
      </c>
      <c r="N276" s="36"/>
      <c r="O276" s="37"/>
      <c r="P276" s="37"/>
      <c r="Q276" s="37"/>
      <c r="R276" s="37"/>
      <c r="S276" s="39"/>
    </row>
    <row r="277" spans="1:19" ht="38.25" x14ac:dyDescent="0.25">
      <c r="A277" s="33" t="s">
        <v>455</v>
      </c>
      <c r="B277" s="40" t="s">
        <v>221</v>
      </c>
      <c r="C277" s="35"/>
      <c r="D277" s="36">
        <v>2284.7038428999999</v>
      </c>
      <c r="E277" s="37">
        <v>407.41779265624996</v>
      </c>
      <c r="F277" s="37"/>
      <c r="G277" s="37">
        <v>232.31492326220427</v>
      </c>
      <c r="H277" s="37" t="str">
        <f t="shared" si="38"/>
        <v xml:space="preserve"> </v>
      </c>
      <c r="I277" s="37">
        <f t="shared" si="39"/>
        <v>424.0433010286759</v>
      </c>
      <c r="J277" s="37" t="str">
        <f t="shared" si="40"/>
        <v xml:space="preserve"> </v>
      </c>
      <c r="K277" s="37">
        <f t="shared" si="41"/>
        <v>167.42399299235655</v>
      </c>
      <c r="L277" s="37" t="str">
        <f t="shared" si="36"/>
        <v xml:space="preserve"> </v>
      </c>
      <c r="M277" s="39">
        <f t="shared" si="37"/>
        <v>3515.9</v>
      </c>
      <c r="N277" s="36"/>
      <c r="O277" s="37"/>
      <c r="P277" s="37"/>
      <c r="Q277" s="37"/>
      <c r="R277" s="37"/>
      <c r="S277" s="39"/>
    </row>
    <row r="278" spans="1:19" ht="38.25" x14ac:dyDescent="0.25">
      <c r="A278" s="33" t="s">
        <v>456</v>
      </c>
      <c r="B278" s="40" t="s">
        <v>223</v>
      </c>
      <c r="C278" s="35"/>
      <c r="D278" s="36">
        <v>2284.7038428999999</v>
      </c>
      <c r="E278" s="37">
        <v>407.41779265624996</v>
      </c>
      <c r="F278" s="37"/>
      <c r="G278" s="37">
        <v>238.60439219711554</v>
      </c>
      <c r="H278" s="37" t="str">
        <f t="shared" si="38"/>
        <v xml:space="preserve"> </v>
      </c>
      <c r="I278" s="37">
        <f t="shared" si="39"/>
        <v>424.95527402423795</v>
      </c>
      <c r="J278" s="37" t="str">
        <f t="shared" si="40"/>
        <v xml:space="preserve"> </v>
      </c>
      <c r="K278" s="37">
        <f t="shared" si="41"/>
        <v>167.7840650888802</v>
      </c>
      <c r="L278" s="37" t="str">
        <f t="shared" si="36"/>
        <v xml:space="preserve"> </v>
      </c>
      <c r="M278" s="39">
        <f t="shared" si="37"/>
        <v>3523.47</v>
      </c>
      <c r="N278" s="36"/>
      <c r="O278" s="37"/>
      <c r="P278" s="37"/>
      <c r="Q278" s="37"/>
      <c r="R278" s="37"/>
      <c r="S278" s="39"/>
    </row>
    <row r="279" spans="1:19" ht="38.25" x14ac:dyDescent="0.25">
      <c r="A279" s="33" t="s">
        <v>457</v>
      </c>
      <c r="B279" s="40" t="s">
        <v>225</v>
      </c>
      <c r="C279" s="35"/>
      <c r="D279" s="36">
        <v>2284.7038428999999</v>
      </c>
      <c r="E279" s="37">
        <v>407.41779265624996</v>
      </c>
      <c r="F279" s="37"/>
      <c r="G279" s="37">
        <v>240.95046394267769</v>
      </c>
      <c r="H279" s="37" t="str">
        <f t="shared" si="38"/>
        <v xml:space="preserve"> </v>
      </c>
      <c r="I279" s="37">
        <f t="shared" si="39"/>
        <v>425.29545442734451</v>
      </c>
      <c r="J279" s="37" t="str">
        <f t="shared" si="40"/>
        <v xml:space="preserve"> </v>
      </c>
      <c r="K279" s="37">
        <f t="shared" si="41"/>
        <v>167.91837769631363</v>
      </c>
      <c r="L279" s="37" t="str">
        <f t="shared" si="36"/>
        <v xml:space="preserve"> </v>
      </c>
      <c r="M279" s="39">
        <f t="shared" si="37"/>
        <v>3526.29</v>
      </c>
      <c r="N279" s="36"/>
      <c r="O279" s="37"/>
      <c r="P279" s="37"/>
      <c r="Q279" s="37"/>
      <c r="R279" s="37"/>
      <c r="S279" s="39"/>
    </row>
    <row r="280" spans="1:19" ht="38.25" x14ac:dyDescent="0.25">
      <c r="A280" s="33" t="s">
        <v>458</v>
      </c>
      <c r="B280" s="40" t="s">
        <v>227</v>
      </c>
      <c r="C280" s="35"/>
      <c r="D280" s="36">
        <v>2659.4883648999999</v>
      </c>
      <c r="E280" s="37">
        <v>407.41779265624996</v>
      </c>
      <c r="F280" s="37"/>
      <c r="G280" s="37">
        <v>243.2965356882398</v>
      </c>
      <c r="H280" s="37" t="str">
        <f t="shared" si="38"/>
        <v xml:space="preserve"> </v>
      </c>
      <c r="I280" s="37">
        <f t="shared" si="39"/>
        <v>479.97939052045098</v>
      </c>
      <c r="J280" s="37" t="str">
        <f t="shared" si="40"/>
        <v xml:space="preserve"> </v>
      </c>
      <c r="K280" s="37">
        <f t="shared" si="41"/>
        <v>189.50910418824705</v>
      </c>
      <c r="L280" s="37" t="str">
        <f t="shared" si="36"/>
        <v xml:space="preserve"> </v>
      </c>
      <c r="M280" s="39">
        <f t="shared" si="37"/>
        <v>3979.69</v>
      </c>
      <c r="N280" s="36"/>
      <c r="O280" s="37"/>
      <c r="P280" s="37"/>
      <c r="Q280" s="37"/>
      <c r="R280" s="37"/>
      <c r="S280" s="39"/>
    </row>
    <row r="281" spans="1:19" ht="38.25" x14ac:dyDescent="0.25">
      <c r="A281" s="33" t="s">
        <v>459</v>
      </c>
      <c r="B281" s="40" t="s">
        <v>229</v>
      </c>
      <c r="C281" s="35"/>
      <c r="D281" s="36">
        <v>2940.1182108999997</v>
      </c>
      <c r="E281" s="37">
        <v>407.41779265624996</v>
      </c>
      <c r="F281" s="37"/>
      <c r="G281" s="37">
        <v>243.2965356882398</v>
      </c>
      <c r="H281" s="37" t="str">
        <f t="shared" si="38"/>
        <v xml:space="preserve"> </v>
      </c>
      <c r="I281" s="37">
        <f t="shared" si="39"/>
        <v>520.67071819045088</v>
      </c>
      <c r="J281" s="37" t="str">
        <f t="shared" si="40"/>
        <v xml:space="preserve"> </v>
      </c>
      <c r="K281" s="37">
        <f t="shared" si="41"/>
        <v>205.57516287174704</v>
      </c>
      <c r="L281" s="37" t="str">
        <f t="shared" si="36"/>
        <v xml:space="preserve"> </v>
      </c>
      <c r="M281" s="39">
        <f t="shared" si="37"/>
        <v>4317.08</v>
      </c>
      <c r="N281" s="36"/>
      <c r="O281" s="37"/>
      <c r="P281" s="37"/>
      <c r="Q281" s="37"/>
      <c r="R281" s="37"/>
      <c r="S281" s="39"/>
    </row>
    <row r="282" spans="1:19" ht="38.25" x14ac:dyDescent="0.25">
      <c r="A282" s="33" t="s">
        <v>460</v>
      </c>
      <c r="B282" s="40" t="s">
        <v>231</v>
      </c>
      <c r="C282" s="35"/>
      <c r="D282" s="36">
        <v>3049.2520398999995</v>
      </c>
      <c r="E282" s="37">
        <v>407.41779265624996</v>
      </c>
      <c r="F282" s="37"/>
      <c r="G282" s="37">
        <v>243.2965356882398</v>
      </c>
      <c r="H282" s="37" t="str">
        <f t="shared" si="38"/>
        <v xml:space="preserve"> </v>
      </c>
      <c r="I282" s="37">
        <f t="shared" si="39"/>
        <v>536.49512339545083</v>
      </c>
      <c r="J282" s="37" t="str">
        <f t="shared" si="40"/>
        <v xml:space="preserve"> </v>
      </c>
      <c r="K282" s="37">
        <f t="shared" si="41"/>
        <v>211.82307458199699</v>
      </c>
      <c r="L282" s="37" t="str">
        <f t="shared" si="36"/>
        <v xml:space="preserve"> </v>
      </c>
      <c r="M282" s="39">
        <f t="shared" si="37"/>
        <v>4448.28</v>
      </c>
      <c r="N282" s="36"/>
      <c r="O282" s="37"/>
      <c r="P282" s="37"/>
      <c r="Q282" s="37"/>
      <c r="R282" s="37"/>
      <c r="S282" s="39"/>
    </row>
    <row r="283" spans="1:19" ht="38.25" x14ac:dyDescent="0.25">
      <c r="A283" s="33" t="s">
        <v>461</v>
      </c>
      <c r="B283" s="40" t="s">
        <v>233</v>
      </c>
      <c r="C283" s="35"/>
      <c r="D283" s="36">
        <v>3158.3858688999999</v>
      </c>
      <c r="E283" s="37">
        <v>407.41779265624996</v>
      </c>
      <c r="F283" s="37"/>
      <c r="G283" s="37">
        <v>243.2965356882398</v>
      </c>
      <c r="H283" s="37" t="str">
        <f t="shared" si="38"/>
        <v xml:space="preserve"> </v>
      </c>
      <c r="I283" s="37">
        <f t="shared" si="39"/>
        <v>552.31952860045089</v>
      </c>
      <c r="J283" s="37" t="str">
        <f t="shared" si="40"/>
        <v xml:space="preserve"> </v>
      </c>
      <c r="K283" s="37">
        <f t="shared" si="41"/>
        <v>218.07098629224703</v>
      </c>
      <c r="L283" s="37" t="str">
        <f t="shared" si="36"/>
        <v xml:space="preserve"> </v>
      </c>
      <c r="M283" s="39">
        <f t="shared" si="37"/>
        <v>4579.49</v>
      </c>
      <c r="N283" s="36"/>
      <c r="O283" s="37"/>
      <c r="P283" s="37"/>
      <c r="Q283" s="37"/>
      <c r="R283" s="37"/>
      <c r="S283" s="39"/>
    </row>
    <row r="284" spans="1:19" ht="38.25" x14ac:dyDescent="0.25">
      <c r="A284" s="33" t="s">
        <v>462</v>
      </c>
      <c r="B284" s="40" t="s">
        <v>235</v>
      </c>
      <c r="C284" s="35"/>
      <c r="D284" s="36">
        <v>3969.0943128999997</v>
      </c>
      <c r="E284" s="37">
        <v>407.41779265624996</v>
      </c>
      <c r="F284" s="37"/>
      <c r="G284" s="37">
        <v>243.2965356882398</v>
      </c>
      <c r="H284" s="37" t="str">
        <f t="shared" si="38"/>
        <v xml:space="preserve"> </v>
      </c>
      <c r="I284" s="37">
        <f t="shared" si="39"/>
        <v>669.87225298045087</v>
      </c>
      <c r="J284" s="37" t="str">
        <f t="shared" si="40"/>
        <v xml:space="preserve"> </v>
      </c>
      <c r="K284" s="37">
        <f t="shared" si="41"/>
        <v>264.48404471124701</v>
      </c>
      <c r="L284" s="37" t="str">
        <f t="shared" si="36"/>
        <v xml:space="preserve"> </v>
      </c>
      <c r="M284" s="39">
        <f t="shared" si="37"/>
        <v>5554.16</v>
      </c>
      <c r="N284" s="36"/>
      <c r="O284" s="37"/>
      <c r="P284" s="37"/>
      <c r="Q284" s="37"/>
      <c r="R284" s="37"/>
      <c r="S284" s="39"/>
    </row>
    <row r="285" spans="1:19" ht="38.25" x14ac:dyDescent="0.25">
      <c r="A285" s="33" t="s">
        <v>463</v>
      </c>
      <c r="B285" s="40" t="s">
        <v>237</v>
      </c>
      <c r="C285" s="35"/>
      <c r="D285" s="36">
        <v>6058.2276109000004</v>
      </c>
      <c r="E285" s="37">
        <v>407.41779265624996</v>
      </c>
      <c r="F285" s="37"/>
      <c r="G285" s="37">
        <v>243.2965356882398</v>
      </c>
      <c r="H285" s="37" t="str">
        <f t="shared" si="38"/>
        <v xml:space="preserve"> </v>
      </c>
      <c r="I285" s="37">
        <f t="shared" si="39"/>
        <v>972.79658119045098</v>
      </c>
      <c r="J285" s="37" t="str">
        <f t="shared" si="40"/>
        <v xml:space="preserve"> </v>
      </c>
      <c r="K285" s="37">
        <f t="shared" si="41"/>
        <v>384.0869260217471</v>
      </c>
      <c r="L285" s="37" t="str">
        <f t="shared" si="36"/>
        <v xml:space="preserve"> </v>
      </c>
      <c r="M285" s="39">
        <f t="shared" si="37"/>
        <v>8065.83</v>
      </c>
      <c r="N285" s="36"/>
      <c r="O285" s="37"/>
      <c r="P285" s="37"/>
      <c r="Q285" s="37"/>
      <c r="R285" s="37"/>
      <c r="S285" s="39"/>
    </row>
    <row r="286" spans="1:19" ht="38.25" x14ac:dyDescent="0.25">
      <c r="A286" s="33" t="s">
        <v>464</v>
      </c>
      <c r="B286" s="40" t="s">
        <v>239</v>
      </c>
      <c r="C286" s="35"/>
      <c r="D286" s="36">
        <v>6868.9360548999994</v>
      </c>
      <c r="E286" s="37">
        <v>407.41779265624996</v>
      </c>
      <c r="F286" s="37"/>
      <c r="G286" s="37">
        <v>243.2965356882398</v>
      </c>
      <c r="H286" s="37" t="str">
        <f t="shared" si="38"/>
        <v xml:space="preserve"> </v>
      </c>
      <c r="I286" s="37">
        <f t="shared" si="39"/>
        <v>1090.3493055704507</v>
      </c>
      <c r="J286" s="37" t="str">
        <f t="shared" si="40"/>
        <v xml:space="preserve"> </v>
      </c>
      <c r="K286" s="37">
        <f t="shared" si="41"/>
        <v>430.49998444074703</v>
      </c>
      <c r="L286" s="37" t="str">
        <f t="shared" si="36"/>
        <v xml:space="preserve"> </v>
      </c>
      <c r="M286" s="39">
        <f t="shared" si="37"/>
        <v>9040.5</v>
      </c>
      <c r="N286" s="36"/>
      <c r="O286" s="37"/>
      <c r="P286" s="37"/>
      <c r="Q286" s="37"/>
      <c r="R286" s="37"/>
      <c r="S286" s="39"/>
    </row>
    <row r="287" spans="1:19" ht="38.25" x14ac:dyDescent="0.25">
      <c r="A287" s="33" t="s">
        <v>465</v>
      </c>
      <c r="B287" s="40" t="s">
        <v>241</v>
      </c>
      <c r="C287" s="35"/>
      <c r="D287" s="36">
        <v>6868.9360548999994</v>
      </c>
      <c r="E287" s="37">
        <v>407.41779265624996</v>
      </c>
      <c r="F287" s="37"/>
      <c r="G287" s="37">
        <v>243.2965356882398</v>
      </c>
      <c r="H287" s="37" t="str">
        <f t="shared" si="38"/>
        <v xml:space="preserve"> </v>
      </c>
      <c r="I287" s="37">
        <f t="shared" si="39"/>
        <v>1090.3493055704507</v>
      </c>
      <c r="J287" s="37" t="str">
        <f t="shared" si="40"/>
        <v xml:space="preserve"> </v>
      </c>
      <c r="K287" s="37">
        <f t="shared" si="41"/>
        <v>430.49998444074703</v>
      </c>
      <c r="L287" s="37" t="str">
        <f t="shared" si="36"/>
        <v xml:space="preserve"> </v>
      </c>
      <c r="M287" s="39">
        <f t="shared" si="37"/>
        <v>9040.5</v>
      </c>
      <c r="N287" s="36"/>
      <c r="O287" s="37"/>
      <c r="P287" s="37"/>
      <c r="Q287" s="37"/>
      <c r="R287" s="37"/>
      <c r="S287" s="39"/>
    </row>
    <row r="288" spans="1:19" ht="38.25" x14ac:dyDescent="0.25">
      <c r="A288" s="33" t="s">
        <v>466</v>
      </c>
      <c r="B288" s="40" t="s">
        <v>243</v>
      </c>
      <c r="C288" s="35"/>
      <c r="D288" s="36">
        <v>2286.9817330000001</v>
      </c>
      <c r="E288" s="37">
        <v>423.54535515624997</v>
      </c>
      <c r="F288" s="37"/>
      <c r="G288" s="37">
        <v>242.00682736493638</v>
      </c>
      <c r="H288" s="37" t="str">
        <f t="shared" si="38"/>
        <v xml:space="preserve"> </v>
      </c>
      <c r="I288" s="37">
        <f t="shared" si="39"/>
        <v>428.11741775057197</v>
      </c>
      <c r="J288" s="37" t="str">
        <f t="shared" si="40"/>
        <v xml:space="preserve"> </v>
      </c>
      <c r="K288" s="37">
        <f t="shared" si="41"/>
        <v>169.03256666358791</v>
      </c>
      <c r="L288" s="37" t="str">
        <f t="shared" si="36"/>
        <v xml:space="preserve"> </v>
      </c>
      <c r="M288" s="39">
        <f t="shared" si="37"/>
        <v>3549.68</v>
      </c>
      <c r="N288" s="36"/>
      <c r="O288" s="37"/>
      <c r="P288" s="37"/>
      <c r="Q288" s="37"/>
      <c r="R288" s="37"/>
      <c r="S288" s="39"/>
    </row>
    <row r="289" spans="1:19" ht="38.25" x14ac:dyDescent="0.25">
      <c r="A289" s="33" t="s">
        <v>467</v>
      </c>
      <c r="B289" s="40" t="s">
        <v>245</v>
      </c>
      <c r="C289" s="35"/>
      <c r="D289" s="36">
        <v>2286.9817330000001</v>
      </c>
      <c r="E289" s="37">
        <v>423.54535515624997</v>
      </c>
      <c r="F289" s="37"/>
      <c r="G289" s="37">
        <v>244.3528991104985</v>
      </c>
      <c r="H289" s="37" t="str">
        <f t="shared" si="38"/>
        <v xml:space="preserve"> </v>
      </c>
      <c r="I289" s="37">
        <f t="shared" si="39"/>
        <v>428.45759815367853</v>
      </c>
      <c r="J289" s="37" t="str">
        <f t="shared" si="40"/>
        <v xml:space="preserve"> </v>
      </c>
      <c r="K289" s="37">
        <f t="shared" si="41"/>
        <v>169.16687927102137</v>
      </c>
      <c r="L289" s="37" t="str">
        <f t="shared" si="36"/>
        <v xml:space="preserve"> </v>
      </c>
      <c r="M289" s="39">
        <f t="shared" si="37"/>
        <v>3552.5</v>
      </c>
      <c r="N289" s="36"/>
      <c r="O289" s="37"/>
      <c r="P289" s="37"/>
      <c r="Q289" s="37"/>
      <c r="R289" s="37"/>
      <c r="S289" s="39"/>
    </row>
    <row r="290" spans="1:19" ht="38.25" x14ac:dyDescent="0.25">
      <c r="A290" s="33" t="s">
        <v>468</v>
      </c>
      <c r="B290" s="40" t="s">
        <v>247</v>
      </c>
      <c r="C290" s="35"/>
      <c r="D290" s="36">
        <v>3692.6232650000002</v>
      </c>
      <c r="E290" s="37">
        <v>423.54535515624997</v>
      </c>
      <c r="F290" s="37"/>
      <c r="G290" s="37">
        <v>246.69897085606064</v>
      </c>
      <c r="H290" s="37" t="str">
        <f t="shared" si="38"/>
        <v xml:space="preserve"> </v>
      </c>
      <c r="I290" s="37">
        <f t="shared" si="39"/>
        <v>632.61580069678496</v>
      </c>
      <c r="J290" s="37" t="str">
        <f t="shared" si="40"/>
        <v xml:space="preserve"> </v>
      </c>
      <c r="K290" s="37">
        <f t="shared" si="41"/>
        <v>249.77416958545479</v>
      </c>
      <c r="L290" s="37" t="str">
        <f t="shared" si="36"/>
        <v xml:space="preserve"> </v>
      </c>
      <c r="M290" s="39">
        <f t="shared" si="37"/>
        <v>5245.26</v>
      </c>
      <c r="N290" s="36"/>
      <c r="O290" s="37"/>
      <c r="P290" s="37"/>
      <c r="Q290" s="37"/>
      <c r="R290" s="37"/>
      <c r="S290" s="39"/>
    </row>
    <row r="291" spans="1:19" ht="38.25" x14ac:dyDescent="0.25">
      <c r="A291" s="33" t="s">
        <v>469</v>
      </c>
      <c r="B291" s="40" t="s">
        <v>249</v>
      </c>
      <c r="C291" s="35"/>
      <c r="D291" s="36">
        <v>3692.6232650000002</v>
      </c>
      <c r="E291" s="37">
        <v>423.54535515624997</v>
      </c>
      <c r="F291" s="37"/>
      <c r="G291" s="37">
        <v>246.69897085606064</v>
      </c>
      <c r="H291" s="37" t="str">
        <f t="shared" si="38"/>
        <v xml:space="preserve"> </v>
      </c>
      <c r="I291" s="37">
        <f t="shared" si="39"/>
        <v>632.61580069678496</v>
      </c>
      <c r="J291" s="37" t="str">
        <f t="shared" si="40"/>
        <v xml:space="preserve"> </v>
      </c>
      <c r="K291" s="37">
        <f t="shared" si="41"/>
        <v>249.77416958545479</v>
      </c>
      <c r="L291" s="37" t="str">
        <f t="shared" si="36"/>
        <v xml:space="preserve"> </v>
      </c>
      <c r="M291" s="39">
        <f t="shared" si="37"/>
        <v>5245.26</v>
      </c>
      <c r="N291" s="36"/>
      <c r="O291" s="37"/>
      <c r="P291" s="37"/>
      <c r="Q291" s="37"/>
      <c r="R291" s="37"/>
      <c r="S291" s="39"/>
    </row>
    <row r="292" spans="1:19" ht="38.25" x14ac:dyDescent="0.25">
      <c r="A292" s="33" t="s">
        <v>470</v>
      </c>
      <c r="B292" s="40" t="s">
        <v>251</v>
      </c>
      <c r="C292" s="35"/>
      <c r="D292" s="36">
        <v>3692.6232650000002</v>
      </c>
      <c r="E292" s="37">
        <v>423.54535515624997</v>
      </c>
      <c r="F292" s="37"/>
      <c r="G292" s="37">
        <v>246.69897085606064</v>
      </c>
      <c r="H292" s="37" t="str">
        <f t="shared" si="38"/>
        <v xml:space="preserve"> </v>
      </c>
      <c r="I292" s="37">
        <f t="shared" si="39"/>
        <v>632.61580069678496</v>
      </c>
      <c r="J292" s="37" t="str">
        <f t="shared" si="40"/>
        <v xml:space="preserve"> </v>
      </c>
      <c r="K292" s="37">
        <f t="shared" si="41"/>
        <v>249.77416958545479</v>
      </c>
      <c r="L292" s="37" t="str">
        <f t="shared" si="36"/>
        <v xml:space="preserve"> </v>
      </c>
      <c r="M292" s="39">
        <f t="shared" si="37"/>
        <v>5245.26</v>
      </c>
      <c r="N292" s="36"/>
      <c r="O292" s="37"/>
      <c r="P292" s="37"/>
      <c r="Q292" s="37"/>
      <c r="R292" s="37"/>
      <c r="S292" s="39"/>
    </row>
    <row r="293" spans="1:19" ht="38.25" x14ac:dyDescent="0.25">
      <c r="A293" s="33" t="s">
        <v>471</v>
      </c>
      <c r="B293" s="40" t="s">
        <v>253</v>
      </c>
      <c r="C293" s="35"/>
      <c r="D293" s="36">
        <v>4288.0432650000002</v>
      </c>
      <c r="E293" s="37">
        <v>423.54535515624997</v>
      </c>
      <c r="F293" s="37"/>
      <c r="G293" s="37">
        <v>246.69897085606064</v>
      </c>
      <c r="H293" s="37" t="str">
        <f t="shared" si="38"/>
        <v xml:space="preserve"> </v>
      </c>
      <c r="I293" s="37">
        <f t="shared" si="39"/>
        <v>718.95170069678488</v>
      </c>
      <c r="J293" s="37" t="str">
        <f t="shared" si="40"/>
        <v xml:space="preserve"> </v>
      </c>
      <c r="K293" s="37">
        <f t="shared" si="41"/>
        <v>283.86196458545476</v>
      </c>
      <c r="L293" s="37" t="str">
        <f t="shared" si="36"/>
        <v xml:space="preserve"> </v>
      </c>
      <c r="M293" s="39">
        <f t="shared" si="37"/>
        <v>5961.1</v>
      </c>
      <c r="N293" s="36"/>
      <c r="O293" s="37"/>
      <c r="P293" s="37"/>
      <c r="Q293" s="37"/>
      <c r="R293" s="37"/>
      <c r="S293" s="39"/>
    </row>
    <row r="294" spans="1:19" ht="38.25" x14ac:dyDescent="0.25">
      <c r="A294" s="33" t="s">
        <v>472</v>
      </c>
      <c r="B294" s="40" t="s">
        <v>255</v>
      </c>
      <c r="C294" s="35"/>
      <c r="D294" s="36">
        <v>4288.0432650000002</v>
      </c>
      <c r="E294" s="37">
        <v>423.54535515624997</v>
      </c>
      <c r="F294" s="37"/>
      <c r="G294" s="37">
        <v>246.69897085606064</v>
      </c>
      <c r="H294" s="37" t="str">
        <f t="shared" si="38"/>
        <v xml:space="preserve"> </v>
      </c>
      <c r="I294" s="37">
        <f t="shared" si="39"/>
        <v>718.95170069678488</v>
      </c>
      <c r="J294" s="37" t="str">
        <f t="shared" si="40"/>
        <v xml:space="preserve"> </v>
      </c>
      <c r="K294" s="37">
        <f t="shared" si="41"/>
        <v>283.86196458545476</v>
      </c>
      <c r="L294" s="37" t="str">
        <f t="shared" si="36"/>
        <v xml:space="preserve"> </v>
      </c>
      <c r="M294" s="39">
        <f t="shared" si="37"/>
        <v>5961.1</v>
      </c>
      <c r="N294" s="36"/>
      <c r="O294" s="37"/>
      <c r="P294" s="37"/>
      <c r="Q294" s="37"/>
      <c r="R294" s="37"/>
      <c r="S294" s="39"/>
    </row>
    <row r="295" spans="1:19" ht="38.25" x14ac:dyDescent="0.25">
      <c r="A295" s="33" t="s">
        <v>473</v>
      </c>
      <c r="B295" s="40" t="s">
        <v>257</v>
      </c>
      <c r="C295" s="35"/>
      <c r="D295" s="36">
        <v>2840.9532650000001</v>
      </c>
      <c r="E295" s="37">
        <v>423.54535515624997</v>
      </c>
      <c r="F295" s="37"/>
      <c r="G295" s="37">
        <v>246.69897085606064</v>
      </c>
      <c r="H295" s="37" t="str">
        <f t="shared" si="38"/>
        <v xml:space="preserve"> </v>
      </c>
      <c r="I295" s="37">
        <f t="shared" si="39"/>
        <v>509.12365069678498</v>
      </c>
      <c r="J295" s="37" t="str">
        <f t="shared" si="40"/>
        <v xml:space="preserve"> </v>
      </c>
      <c r="K295" s="37">
        <f t="shared" si="41"/>
        <v>201.01606208545479</v>
      </c>
      <c r="L295" s="37" t="str">
        <f t="shared" si="36"/>
        <v xml:space="preserve"> </v>
      </c>
      <c r="M295" s="39">
        <f t="shared" si="37"/>
        <v>4221.34</v>
      </c>
      <c r="N295" s="36"/>
      <c r="O295" s="37"/>
      <c r="P295" s="37"/>
      <c r="Q295" s="37"/>
      <c r="R295" s="37"/>
      <c r="S295" s="39"/>
    </row>
    <row r="296" spans="1:19" ht="38.25" x14ac:dyDescent="0.25">
      <c r="A296" s="33" t="s">
        <v>474</v>
      </c>
      <c r="B296" s="40" t="s">
        <v>259</v>
      </c>
      <c r="C296" s="35"/>
      <c r="D296" s="36">
        <v>2840.9532650000001</v>
      </c>
      <c r="E296" s="37">
        <v>423.54535515624997</v>
      </c>
      <c r="F296" s="37"/>
      <c r="G296" s="37">
        <v>246.69897085606064</v>
      </c>
      <c r="H296" s="37" t="str">
        <f t="shared" si="38"/>
        <v xml:space="preserve"> </v>
      </c>
      <c r="I296" s="37">
        <f t="shared" si="39"/>
        <v>509.12365069678498</v>
      </c>
      <c r="J296" s="37" t="str">
        <f t="shared" si="40"/>
        <v xml:space="preserve"> </v>
      </c>
      <c r="K296" s="37">
        <f t="shared" si="41"/>
        <v>201.01606208545479</v>
      </c>
      <c r="L296" s="37" t="str">
        <f t="shared" si="36"/>
        <v xml:space="preserve"> </v>
      </c>
      <c r="M296" s="39">
        <f t="shared" si="37"/>
        <v>4221.34</v>
      </c>
      <c r="N296" s="36"/>
      <c r="O296" s="37"/>
      <c r="P296" s="37"/>
      <c r="Q296" s="37"/>
      <c r="R296" s="37"/>
      <c r="S296" s="39"/>
    </row>
    <row r="297" spans="1:19" ht="38.25" x14ac:dyDescent="0.25">
      <c r="A297" s="33" t="s">
        <v>475</v>
      </c>
      <c r="B297" s="40" t="s">
        <v>261</v>
      </c>
      <c r="C297" s="35"/>
      <c r="D297" s="36">
        <v>6902.395039</v>
      </c>
      <c r="E297" s="37">
        <v>423.54535515624997</v>
      </c>
      <c r="F297" s="37"/>
      <c r="G297" s="37">
        <v>246.69897085606064</v>
      </c>
      <c r="H297" s="37" t="str">
        <f t="shared" si="38"/>
        <v xml:space="preserve"> </v>
      </c>
      <c r="I297" s="37">
        <f t="shared" si="39"/>
        <v>1098.032707926785</v>
      </c>
      <c r="J297" s="37" t="str">
        <f t="shared" si="40"/>
        <v xml:space="preserve"> </v>
      </c>
      <c r="K297" s="37">
        <f t="shared" si="41"/>
        <v>433.53360364695476</v>
      </c>
      <c r="L297" s="37" t="str">
        <f t="shared" si="36"/>
        <v xml:space="preserve"> </v>
      </c>
      <c r="M297" s="39">
        <f t="shared" si="37"/>
        <v>9104.2099999999991</v>
      </c>
      <c r="N297" s="36"/>
      <c r="O297" s="37"/>
      <c r="P297" s="37"/>
      <c r="Q297" s="37"/>
      <c r="R297" s="37"/>
      <c r="S297" s="39"/>
    </row>
    <row r="298" spans="1:19" ht="38.25" x14ac:dyDescent="0.25">
      <c r="A298" s="33" t="s">
        <v>476</v>
      </c>
      <c r="B298" s="40" t="s">
        <v>263</v>
      </c>
      <c r="C298" s="35"/>
      <c r="D298" s="36">
        <v>3067.2204770000003</v>
      </c>
      <c r="E298" s="37">
        <v>469.24011557291664</v>
      </c>
      <c r="F298" s="37"/>
      <c r="G298" s="37">
        <v>281.16273767336833</v>
      </c>
      <c r="H298" s="37" t="str">
        <f t="shared" si="38"/>
        <v xml:space="preserve"> </v>
      </c>
      <c r="I298" s="37">
        <f t="shared" si="39"/>
        <v>553.55538288571131</v>
      </c>
      <c r="J298" s="37" t="str">
        <f t="shared" si="40"/>
        <v xml:space="preserve"> </v>
      </c>
      <c r="K298" s="37">
        <f t="shared" si="41"/>
        <v>218.55893565659983</v>
      </c>
      <c r="L298" s="37" t="str">
        <f t="shared" si="36"/>
        <v xml:space="preserve"> </v>
      </c>
      <c r="M298" s="39">
        <f t="shared" si="37"/>
        <v>4589.74</v>
      </c>
      <c r="N298" s="36"/>
      <c r="O298" s="37"/>
      <c r="P298" s="37"/>
      <c r="Q298" s="37"/>
      <c r="R298" s="37"/>
      <c r="S298" s="39"/>
    </row>
    <row r="299" spans="1:19" ht="38.25" x14ac:dyDescent="0.25">
      <c r="A299" s="33" t="s">
        <v>477</v>
      </c>
      <c r="B299" s="40" t="s">
        <v>265</v>
      </c>
      <c r="C299" s="35"/>
      <c r="D299" s="36">
        <v>3067.2204770000003</v>
      </c>
      <c r="E299" s="37">
        <v>469.24011557291664</v>
      </c>
      <c r="F299" s="37"/>
      <c r="G299" s="37">
        <v>283.50880941893047</v>
      </c>
      <c r="H299" s="37" t="str">
        <f t="shared" si="38"/>
        <v xml:space="preserve"> </v>
      </c>
      <c r="I299" s="37">
        <f t="shared" si="39"/>
        <v>553.89556328881781</v>
      </c>
      <c r="J299" s="37" t="str">
        <f t="shared" si="40"/>
        <v xml:space="preserve"> </v>
      </c>
      <c r="K299" s="37">
        <f t="shared" si="41"/>
        <v>218.69324826403329</v>
      </c>
      <c r="L299" s="37" t="str">
        <f t="shared" si="36"/>
        <v xml:space="preserve"> </v>
      </c>
      <c r="M299" s="39">
        <f t="shared" si="37"/>
        <v>4592.5600000000004</v>
      </c>
      <c r="N299" s="36"/>
      <c r="O299" s="37"/>
      <c r="P299" s="37"/>
      <c r="Q299" s="37"/>
      <c r="R299" s="37"/>
      <c r="S299" s="39"/>
    </row>
    <row r="300" spans="1:19" ht="38.25" x14ac:dyDescent="0.25">
      <c r="A300" s="33" t="s">
        <v>478</v>
      </c>
      <c r="B300" s="40" t="s">
        <v>267</v>
      </c>
      <c r="C300" s="35"/>
      <c r="D300" s="36">
        <v>3067.2204770000003</v>
      </c>
      <c r="E300" s="37">
        <v>469.24011557291664</v>
      </c>
      <c r="F300" s="37"/>
      <c r="G300" s="37">
        <v>283.50880941893047</v>
      </c>
      <c r="H300" s="37" t="str">
        <f t="shared" si="38"/>
        <v xml:space="preserve"> </v>
      </c>
      <c r="I300" s="37">
        <f t="shared" si="39"/>
        <v>553.89556328881781</v>
      </c>
      <c r="J300" s="37" t="str">
        <f t="shared" si="40"/>
        <v xml:space="preserve"> </v>
      </c>
      <c r="K300" s="37">
        <f t="shared" si="41"/>
        <v>218.69324826403329</v>
      </c>
      <c r="L300" s="37" t="str">
        <f t="shared" si="36"/>
        <v xml:space="preserve"> </v>
      </c>
      <c r="M300" s="39">
        <f t="shared" si="37"/>
        <v>4592.5600000000004</v>
      </c>
      <c r="N300" s="36"/>
      <c r="O300" s="37"/>
      <c r="P300" s="37"/>
      <c r="Q300" s="37"/>
      <c r="R300" s="37"/>
      <c r="S300" s="39"/>
    </row>
    <row r="301" spans="1:19" ht="38.25" x14ac:dyDescent="0.25">
      <c r="A301" s="33" t="s">
        <v>479</v>
      </c>
      <c r="B301" s="40" t="s">
        <v>269</v>
      </c>
      <c r="C301" s="35"/>
      <c r="D301" s="36">
        <v>3161.9732650000005</v>
      </c>
      <c r="E301" s="37">
        <v>469.24011557291664</v>
      </c>
      <c r="F301" s="37"/>
      <c r="G301" s="37">
        <v>283.50880941893047</v>
      </c>
      <c r="H301" s="37" t="str">
        <f t="shared" si="38"/>
        <v xml:space="preserve"> </v>
      </c>
      <c r="I301" s="37">
        <f t="shared" si="39"/>
        <v>567.63471754881789</v>
      </c>
      <c r="J301" s="37" t="str">
        <f t="shared" si="40"/>
        <v xml:space="preserve"> </v>
      </c>
      <c r="K301" s="37">
        <f t="shared" si="41"/>
        <v>224.11784537703329</v>
      </c>
      <c r="L301" s="37" t="str">
        <f t="shared" si="36"/>
        <v xml:space="preserve"> </v>
      </c>
      <c r="M301" s="39">
        <f t="shared" si="37"/>
        <v>4706.47</v>
      </c>
      <c r="N301" s="36"/>
      <c r="O301" s="37"/>
      <c r="P301" s="37"/>
      <c r="Q301" s="37"/>
      <c r="R301" s="37"/>
      <c r="S301" s="39"/>
    </row>
    <row r="302" spans="1:19" ht="38.25" x14ac:dyDescent="0.25">
      <c r="A302" s="33" t="s">
        <v>480</v>
      </c>
      <c r="B302" s="40" t="s">
        <v>271</v>
      </c>
      <c r="C302" s="35"/>
      <c r="D302" s="36">
        <v>3161.9732650000005</v>
      </c>
      <c r="E302" s="37">
        <v>469.24011557291664</v>
      </c>
      <c r="F302" s="37"/>
      <c r="G302" s="37">
        <v>283.50880941893047</v>
      </c>
      <c r="H302" s="37" t="str">
        <f t="shared" si="38"/>
        <v xml:space="preserve"> </v>
      </c>
      <c r="I302" s="37">
        <f t="shared" si="39"/>
        <v>567.63471754881789</v>
      </c>
      <c r="J302" s="37" t="str">
        <f t="shared" si="40"/>
        <v xml:space="preserve"> </v>
      </c>
      <c r="K302" s="37">
        <f t="shared" si="41"/>
        <v>224.11784537703329</v>
      </c>
      <c r="L302" s="37" t="str">
        <f t="shared" si="36"/>
        <v xml:space="preserve"> </v>
      </c>
      <c r="M302" s="39">
        <f t="shared" si="37"/>
        <v>4706.47</v>
      </c>
      <c r="N302" s="36"/>
      <c r="O302" s="37"/>
      <c r="P302" s="37"/>
      <c r="Q302" s="37"/>
      <c r="R302" s="37"/>
      <c r="S302" s="39"/>
    </row>
    <row r="303" spans="1:19" ht="38.25" x14ac:dyDescent="0.25">
      <c r="A303" s="33" t="s">
        <v>481</v>
      </c>
      <c r="B303" s="40" t="s">
        <v>273</v>
      </c>
      <c r="C303" s="35"/>
      <c r="D303" s="36">
        <v>6559.5030050000005</v>
      </c>
      <c r="E303" s="37">
        <v>469.24011557291664</v>
      </c>
      <c r="F303" s="37"/>
      <c r="G303" s="37">
        <v>283.50880941893047</v>
      </c>
      <c r="H303" s="37" t="str">
        <f t="shared" si="38"/>
        <v xml:space="preserve"> </v>
      </c>
      <c r="I303" s="37">
        <f t="shared" si="39"/>
        <v>1060.2765298488177</v>
      </c>
      <c r="J303" s="37" t="str">
        <f t="shared" si="40"/>
        <v xml:space="preserve"> </v>
      </c>
      <c r="K303" s="37">
        <f t="shared" si="41"/>
        <v>418.62642299203327</v>
      </c>
      <c r="L303" s="37" t="str">
        <f t="shared" si="36"/>
        <v xml:space="preserve"> </v>
      </c>
      <c r="M303" s="39">
        <f t="shared" si="37"/>
        <v>8791.15</v>
      </c>
      <c r="N303" s="36"/>
      <c r="O303" s="37"/>
      <c r="P303" s="37"/>
      <c r="Q303" s="37"/>
      <c r="R303" s="37"/>
      <c r="S303" s="39"/>
    </row>
    <row r="304" spans="1:19" ht="38.25" x14ac:dyDescent="0.25">
      <c r="A304" s="33" t="s">
        <v>482</v>
      </c>
      <c r="B304" s="40" t="s">
        <v>275</v>
      </c>
      <c r="C304" s="35"/>
      <c r="D304" s="36">
        <v>5185.4732650000005</v>
      </c>
      <c r="E304" s="37">
        <v>469.24011557291664</v>
      </c>
      <c r="F304" s="37"/>
      <c r="G304" s="37">
        <v>283.50880941893047</v>
      </c>
      <c r="H304" s="37" t="str">
        <f t="shared" si="38"/>
        <v xml:space="preserve"> </v>
      </c>
      <c r="I304" s="37">
        <f t="shared" si="39"/>
        <v>861.0422175488178</v>
      </c>
      <c r="J304" s="37" t="str">
        <f t="shared" si="40"/>
        <v xml:space="preserve"> </v>
      </c>
      <c r="K304" s="37">
        <f t="shared" si="41"/>
        <v>339.96322037703328</v>
      </c>
      <c r="L304" s="37" t="str">
        <f t="shared" ref="L304:L336" si="42">IFERROR(ROUND(IF(F304&gt;0,SUM(C304,E304,F304,H304,J304)," "),2)," ")</f>
        <v xml:space="preserve"> </v>
      </c>
      <c r="M304" s="39">
        <f t="shared" ref="M304:M336" si="43">ROUND(IF(G304&gt;0,SUM(D304:E304,G304,I304,K304)," "),2)</f>
        <v>7139.23</v>
      </c>
      <c r="N304" s="36"/>
      <c r="O304" s="37"/>
      <c r="P304" s="37"/>
      <c r="Q304" s="37"/>
      <c r="R304" s="37"/>
      <c r="S304" s="39"/>
    </row>
    <row r="305" spans="1:19" ht="38.25" x14ac:dyDescent="0.25">
      <c r="A305" s="33" t="s">
        <v>483</v>
      </c>
      <c r="B305" s="40" t="s">
        <v>277</v>
      </c>
      <c r="C305" s="35"/>
      <c r="D305" s="36">
        <v>12754.473264999999</v>
      </c>
      <c r="E305" s="37">
        <v>469.24011557291664</v>
      </c>
      <c r="F305" s="37"/>
      <c r="G305" s="37">
        <v>283.50880941893047</v>
      </c>
      <c r="H305" s="37" t="str">
        <f t="shared" ref="H305:H336" si="44">IF(F305&gt;0,(D305+E305+F305)*14.5%," ")</f>
        <v xml:space="preserve"> </v>
      </c>
      <c r="I305" s="37">
        <f t="shared" ref="I305:I336" si="45">IF(G305&gt;0,(D305+E305+G305)*14.5%," ")</f>
        <v>1958.5472175488176</v>
      </c>
      <c r="J305" s="37" t="str">
        <f t="shared" ref="J305:J336" si="46">IF(F305&gt;0,SUM(D305:F305,H305)*5%," ")</f>
        <v xml:space="preserve"> </v>
      </c>
      <c r="K305" s="37">
        <f t="shared" ref="K305:K336" si="47">IF(G305&gt;0,SUM(D305:E305,G305,I305)*5%," ")</f>
        <v>773.28847037703326</v>
      </c>
      <c r="L305" s="37" t="str">
        <f t="shared" si="42"/>
        <v xml:space="preserve"> </v>
      </c>
      <c r="M305" s="39">
        <f t="shared" si="43"/>
        <v>16239.06</v>
      </c>
      <c r="N305" s="36"/>
      <c r="O305" s="37"/>
      <c r="P305" s="37"/>
      <c r="Q305" s="37"/>
      <c r="R305" s="37"/>
      <c r="S305" s="39"/>
    </row>
    <row r="306" spans="1:19" ht="38.25" x14ac:dyDescent="0.25">
      <c r="A306" s="33" t="s">
        <v>484</v>
      </c>
      <c r="B306" s="40" t="s">
        <v>279</v>
      </c>
      <c r="C306" s="35"/>
      <c r="D306" s="36">
        <v>13606.430248999997</v>
      </c>
      <c r="E306" s="37">
        <v>469.24011557291664</v>
      </c>
      <c r="F306" s="37"/>
      <c r="G306" s="37">
        <v>283.50880941893047</v>
      </c>
      <c r="H306" s="37" t="str">
        <f t="shared" si="44"/>
        <v xml:space="preserve"> </v>
      </c>
      <c r="I306" s="37">
        <f t="shared" si="45"/>
        <v>2082.0809802288172</v>
      </c>
      <c r="J306" s="37" t="str">
        <f t="shared" si="46"/>
        <v xml:space="preserve"> </v>
      </c>
      <c r="K306" s="37">
        <f t="shared" si="47"/>
        <v>822.06300771103315</v>
      </c>
      <c r="L306" s="37" t="str">
        <f t="shared" si="42"/>
        <v xml:space="preserve"> </v>
      </c>
      <c r="M306" s="39">
        <f t="shared" si="43"/>
        <v>17263.32</v>
      </c>
      <c r="N306" s="36"/>
      <c r="O306" s="37"/>
      <c r="P306" s="37"/>
      <c r="Q306" s="37"/>
      <c r="R306" s="37"/>
      <c r="S306" s="39"/>
    </row>
    <row r="307" spans="1:19" ht="38.25" x14ac:dyDescent="0.25">
      <c r="A307" s="33" t="s">
        <v>485</v>
      </c>
      <c r="B307" s="40" t="s">
        <v>281</v>
      </c>
      <c r="C307" s="35"/>
      <c r="D307" s="36">
        <v>2463.4732650000005</v>
      </c>
      <c r="E307" s="37">
        <v>485.36767807291665</v>
      </c>
      <c r="F307" s="37"/>
      <c r="G307" s="37">
        <v>286.92082292381679</v>
      </c>
      <c r="H307" s="37" t="str">
        <f t="shared" si="44"/>
        <v xml:space="preserve"> </v>
      </c>
      <c r="I307" s="37">
        <f t="shared" si="45"/>
        <v>469.18545606952637</v>
      </c>
      <c r="J307" s="37" t="str">
        <f t="shared" si="46"/>
        <v xml:space="preserve"> </v>
      </c>
      <c r="K307" s="37">
        <f t="shared" si="47"/>
        <v>185.24736110331301</v>
      </c>
      <c r="L307" s="37" t="str">
        <f t="shared" si="42"/>
        <v xml:space="preserve"> </v>
      </c>
      <c r="M307" s="39">
        <f t="shared" si="43"/>
        <v>3890.19</v>
      </c>
      <c r="N307" s="36"/>
      <c r="O307" s="37"/>
      <c r="P307" s="37"/>
      <c r="Q307" s="37"/>
      <c r="R307" s="37"/>
      <c r="S307" s="39"/>
    </row>
    <row r="308" spans="1:19" ht="38.25" x14ac:dyDescent="0.25">
      <c r="A308" s="33" t="s">
        <v>486</v>
      </c>
      <c r="B308" s="40" t="s">
        <v>283</v>
      </c>
      <c r="C308" s="35"/>
      <c r="D308" s="36">
        <v>3067.2204770000003</v>
      </c>
      <c r="E308" s="37">
        <v>485.36767807291665</v>
      </c>
      <c r="F308" s="37"/>
      <c r="G308" s="37">
        <v>286.92082292381679</v>
      </c>
      <c r="H308" s="37" t="str">
        <f t="shared" si="44"/>
        <v xml:space="preserve"> </v>
      </c>
      <c r="I308" s="37">
        <f t="shared" si="45"/>
        <v>556.72880180952632</v>
      </c>
      <c r="J308" s="37" t="str">
        <f t="shared" si="46"/>
        <v xml:space="preserve"> </v>
      </c>
      <c r="K308" s="37">
        <f t="shared" si="47"/>
        <v>219.81188899031301</v>
      </c>
      <c r="L308" s="37" t="str">
        <f t="shared" si="42"/>
        <v xml:space="preserve"> </v>
      </c>
      <c r="M308" s="39">
        <f t="shared" si="43"/>
        <v>4616.05</v>
      </c>
      <c r="N308" s="36"/>
      <c r="O308" s="37"/>
      <c r="P308" s="37"/>
      <c r="Q308" s="37"/>
      <c r="R308" s="37"/>
      <c r="S308" s="39"/>
    </row>
    <row r="309" spans="1:19" ht="38.25" x14ac:dyDescent="0.25">
      <c r="A309" s="33" t="s">
        <v>487</v>
      </c>
      <c r="B309" s="40" t="s">
        <v>285</v>
      </c>
      <c r="C309" s="35"/>
      <c r="D309" s="36">
        <v>3161.9732650000005</v>
      </c>
      <c r="E309" s="37">
        <v>485.36767807291665</v>
      </c>
      <c r="F309" s="37"/>
      <c r="G309" s="37">
        <v>286.92082292381679</v>
      </c>
      <c r="H309" s="37" t="str">
        <f t="shared" si="44"/>
        <v xml:space="preserve"> </v>
      </c>
      <c r="I309" s="37">
        <f t="shared" si="45"/>
        <v>570.46795606952628</v>
      </c>
      <c r="J309" s="37" t="str">
        <f t="shared" si="46"/>
        <v xml:space="preserve"> </v>
      </c>
      <c r="K309" s="37">
        <f t="shared" si="47"/>
        <v>225.23648610331304</v>
      </c>
      <c r="L309" s="37" t="str">
        <f t="shared" si="42"/>
        <v xml:space="preserve"> </v>
      </c>
      <c r="M309" s="39">
        <f t="shared" si="43"/>
        <v>4729.97</v>
      </c>
      <c r="N309" s="36"/>
      <c r="O309" s="37"/>
      <c r="P309" s="37"/>
      <c r="Q309" s="37"/>
      <c r="R309" s="37"/>
      <c r="S309" s="39"/>
    </row>
    <row r="310" spans="1:19" ht="38.25" x14ac:dyDescent="0.25">
      <c r="A310" s="33" t="s">
        <v>488</v>
      </c>
      <c r="B310" s="40" t="s">
        <v>287</v>
      </c>
      <c r="C310" s="35"/>
      <c r="D310" s="36">
        <v>3161.9732650000005</v>
      </c>
      <c r="E310" s="37">
        <v>485.36767807291665</v>
      </c>
      <c r="F310" s="37"/>
      <c r="G310" s="37">
        <v>286.92082292381679</v>
      </c>
      <c r="H310" s="37" t="str">
        <f t="shared" si="44"/>
        <v xml:space="preserve"> </v>
      </c>
      <c r="I310" s="37">
        <f t="shared" si="45"/>
        <v>570.46795606952628</v>
      </c>
      <c r="J310" s="37" t="str">
        <f t="shared" si="46"/>
        <v xml:space="preserve"> </v>
      </c>
      <c r="K310" s="37">
        <f t="shared" si="47"/>
        <v>225.23648610331304</v>
      </c>
      <c r="L310" s="37" t="str">
        <f t="shared" si="42"/>
        <v xml:space="preserve"> </v>
      </c>
      <c r="M310" s="39">
        <f t="shared" si="43"/>
        <v>4729.97</v>
      </c>
      <c r="N310" s="36"/>
      <c r="O310" s="37"/>
      <c r="P310" s="37"/>
      <c r="Q310" s="37"/>
      <c r="R310" s="37"/>
      <c r="S310" s="39"/>
    </row>
    <row r="311" spans="1:19" ht="38.25" x14ac:dyDescent="0.25">
      <c r="A311" s="33" t="s">
        <v>489</v>
      </c>
      <c r="B311" s="40" t="s">
        <v>289</v>
      </c>
      <c r="C311" s="35"/>
      <c r="D311" s="36">
        <v>6559.5030050000005</v>
      </c>
      <c r="E311" s="37">
        <v>485.36767807291665</v>
      </c>
      <c r="F311" s="37"/>
      <c r="G311" s="37">
        <v>286.92082292381679</v>
      </c>
      <c r="H311" s="37" t="str">
        <f t="shared" si="44"/>
        <v xml:space="preserve"> </v>
      </c>
      <c r="I311" s="37">
        <f t="shared" si="45"/>
        <v>1063.1097683695264</v>
      </c>
      <c r="J311" s="37" t="str">
        <f t="shared" si="46"/>
        <v xml:space="preserve"> </v>
      </c>
      <c r="K311" s="37">
        <f t="shared" si="47"/>
        <v>419.74506371831308</v>
      </c>
      <c r="L311" s="37" t="str">
        <f t="shared" si="42"/>
        <v xml:space="preserve"> </v>
      </c>
      <c r="M311" s="39">
        <f t="shared" si="43"/>
        <v>8814.65</v>
      </c>
      <c r="N311" s="36"/>
      <c r="O311" s="37"/>
      <c r="P311" s="37"/>
      <c r="Q311" s="37"/>
      <c r="R311" s="37"/>
      <c r="S311" s="39"/>
    </row>
    <row r="312" spans="1:19" ht="38.25" x14ac:dyDescent="0.25">
      <c r="A312" s="33" t="s">
        <v>490</v>
      </c>
      <c r="B312" s="40" t="s">
        <v>291</v>
      </c>
      <c r="C312" s="35"/>
      <c r="D312" s="36">
        <v>5185.4732650000005</v>
      </c>
      <c r="E312" s="37">
        <v>485.36767807291665</v>
      </c>
      <c r="F312" s="37"/>
      <c r="G312" s="37">
        <v>286.92082292381679</v>
      </c>
      <c r="H312" s="37" t="str">
        <f t="shared" si="44"/>
        <v xml:space="preserve"> </v>
      </c>
      <c r="I312" s="37">
        <f t="shared" si="45"/>
        <v>863.87545606952631</v>
      </c>
      <c r="J312" s="37" t="str">
        <f t="shared" si="46"/>
        <v xml:space="preserve"> </v>
      </c>
      <c r="K312" s="37">
        <f t="shared" si="47"/>
        <v>341.08186110331303</v>
      </c>
      <c r="L312" s="37" t="str">
        <f t="shared" si="42"/>
        <v xml:space="preserve"> </v>
      </c>
      <c r="M312" s="39">
        <f t="shared" si="43"/>
        <v>7162.72</v>
      </c>
      <c r="N312" s="36"/>
      <c r="O312" s="37"/>
      <c r="P312" s="37"/>
      <c r="Q312" s="37"/>
      <c r="R312" s="37"/>
      <c r="S312" s="39"/>
    </row>
    <row r="313" spans="1:19" ht="38.25" x14ac:dyDescent="0.25">
      <c r="A313" s="33" t="s">
        <v>491</v>
      </c>
      <c r="B313" s="40" t="s">
        <v>293</v>
      </c>
      <c r="C313" s="35"/>
      <c r="D313" s="36">
        <v>9178.7149009999976</v>
      </c>
      <c r="E313" s="37">
        <v>485.36767807291665</v>
      </c>
      <c r="F313" s="37"/>
      <c r="G313" s="37">
        <v>286.92082292381679</v>
      </c>
      <c r="H313" s="37" t="str">
        <f t="shared" si="44"/>
        <v xml:space="preserve"> </v>
      </c>
      <c r="I313" s="37">
        <f t="shared" si="45"/>
        <v>1442.895493289526</v>
      </c>
      <c r="J313" s="37" t="str">
        <f t="shared" si="46"/>
        <v xml:space="preserve"> </v>
      </c>
      <c r="K313" s="37">
        <f t="shared" si="47"/>
        <v>569.69494476431294</v>
      </c>
      <c r="L313" s="37" t="str">
        <f t="shared" si="42"/>
        <v xml:space="preserve"> </v>
      </c>
      <c r="M313" s="39">
        <f t="shared" si="43"/>
        <v>11963.59</v>
      </c>
      <c r="N313" s="36"/>
      <c r="O313" s="37"/>
      <c r="P313" s="37"/>
      <c r="Q313" s="37"/>
      <c r="R313" s="37"/>
      <c r="S313" s="39"/>
    </row>
    <row r="314" spans="1:19" ht="38.25" x14ac:dyDescent="0.25">
      <c r="A314" s="33" t="s">
        <v>492</v>
      </c>
      <c r="B314" s="40" t="s">
        <v>295</v>
      </c>
      <c r="C314" s="35"/>
      <c r="D314" s="36">
        <v>15664.382452999998</v>
      </c>
      <c r="E314" s="37">
        <v>485.36767807291665</v>
      </c>
      <c r="F314" s="37"/>
      <c r="G314" s="37">
        <v>286.92082292381679</v>
      </c>
      <c r="H314" s="37" t="str">
        <f t="shared" si="44"/>
        <v xml:space="preserve"> </v>
      </c>
      <c r="I314" s="37">
        <f t="shared" si="45"/>
        <v>2383.3172883295256</v>
      </c>
      <c r="J314" s="37" t="str">
        <f t="shared" si="46"/>
        <v xml:space="preserve"> </v>
      </c>
      <c r="K314" s="37">
        <f t="shared" si="47"/>
        <v>940.9994121163129</v>
      </c>
      <c r="L314" s="37" t="str">
        <f t="shared" si="42"/>
        <v xml:space="preserve"> </v>
      </c>
      <c r="M314" s="39">
        <f t="shared" si="43"/>
        <v>19760.990000000002</v>
      </c>
      <c r="N314" s="36"/>
      <c r="O314" s="37"/>
      <c r="P314" s="37"/>
      <c r="Q314" s="37"/>
      <c r="R314" s="37"/>
      <c r="S314" s="39"/>
    </row>
    <row r="315" spans="1:19" ht="38.25" x14ac:dyDescent="0.25">
      <c r="A315" s="33" t="s">
        <v>493</v>
      </c>
      <c r="B315" s="40" t="s">
        <v>297</v>
      </c>
      <c r="C315" s="35"/>
      <c r="D315" s="36">
        <v>3165.3898975000006</v>
      </c>
      <c r="E315" s="37">
        <v>514.93487598958325</v>
      </c>
      <c r="F315" s="37"/>
      <c r="G315" s="37">
        <v>293.12166776166345</v>
      </c>
      <c r="H315" s="37" t="str">
        <f t="shared" si="44"/>
        <v xml:space="preserve"> </v>
      </c>
      <c r="I315" s="37">
        <f t="shared" si="45"/>
        <v>576.14973398143081</v>
      </c>
      <c r="J315" s="37" t="str">
        <f t="shared" si="46"/>
        <v xml:space="preserve"> </v>
      </c>
      <c r="K315" s="37">
        <f t="shared" si="47"/>
        <v>227.47980876163393</v>
      </c>
      <c r="L315" s="37" t="str">
        <f t="shared" si="42"/>
        <v xml:space="preserve"> </v>
      </c>
      <c r="M315" s="39">
        <f t="shared" si="43"/>
        <v>4777.08</v>
      </c>
      <c r="N315" s="36"/>
      <c r="O315" s="37"/>
      <c r="P315" s="37"/>
      <c r="Q315" s="37"/>
      <c r="R315" s="37"/>
      <c r="S315" s="39"/>
    </row>
    <row r="316" spans="1:19" ht="38.25" x14ac:dyDescent="0.25">
      <c r="A316" s="33" t="s">
        <v>494</v>
      </c>
      <c r="B316" s="40" t="s">
        <v>299</v>
      </c>
      <c r="C316" s="35"/>
      <c r="D316" s="36">
        <v>3165.3898975000006</v>
      </c>
      <c r="E316" s="37">
        <v>514.93487598958325</v>
      </c>
      <c r="F316" s="37"/>
      <c r="G316" s="37">
        <v>293.12166776166345</v>
      </c>
      <c r="H316" s="37" t="str">
        <f t="shared" si="44"/>
        <v xml:space="preserve"> </v>
      </c>
      <c r="I316" s="37">
        <f t="shared" si="45"/>
        <v>576.14973398143081</v>
      </c>
      <c r="J316" s="37" t="str">
        <f t="shared" si="46"/>
        <v xml:space="preserve"> </v>
      </c>
      <c r="K316" s="37">
        <f t="shared" si="47"/>
        <v>227.47980876163393</v>
      </c>
      <c r="L316" s="37" t="str">
        <f t="shared" si="42"/>
        <v xml:space="preserve"> </v>
      </c>
      <c r="M316" s="39">
        <f t="shared" si="43"/>
        <v>4777.08</v>
      </c>
      <c r="N316" s="36"/>
      <c r="O316" s="37"/>
      <c r="P316" s="37"/>
      <c r="Q316" s="37"/>
      <c r="R316" s="37"/>
      <c r="S316" s="39"/>
    </row>
    <row r="317" spans="1:19" ht="38.25" x14ac:dyDescent="0.25">
      <c r="A317" s="33" t="s">
        <v>495</v>
      </c>
      <c r="B317" s="40" t="s">
        <v>301</v>
      </c>
      <c r="C317" s="35"/>
      <c r="D317" s="36">
        <v>4074.3898975000006</v>
      </c>
      <c r="E317" s="37">
        <v>514.93487598958325</v>
      </c>
      <c r="F317" s="37"/>
      <c r="G317" s="37">
        <v>293.12166776166345</v>
      </c>
      <c r="H317" s="37" t="str">
        <f t="shared" si="44"/>
        <v xml:space="preserve"> </v>
      </c>
      <c r="I317" s="37">
        <f t="shared" si="45"/>
        <v>707.95473398143076</v>
      </c>
      <c r="J317" s="37" t="str">
        <f t="shared" si="46"/>
        <v xml:space="preserve"> </v>
      </c>
      <c r="K317" s="37">
        <f t="shared" si="47"/>
        <v>279.52005876163389</v>
      </c>
      <c r="L317" s="37" t="str">
        <f t="shared" si="42"/>
        <v xml:space="preserve"> </v>
      </c>
      <c r="M317" s="39">
        <f t="shared" si="43"/>
        <v>5869.92</v>
      </c>
      <c r="N317" s="36"/>
      <c r="O317" s="37"/>
      <c r="P317" s="37"/>
      <c r="Q317" s="37"/>
      <c r="R317" s="37"/>
      <c r="S317" s="39"/>
    </row>
    <row r="318" spans="1:19" ht="38.25" x14ac:dyDescent="0.25">
      <c r="A318" s="33" t="s">
        <v>496</v>
      </c>
      <c r="B318" s="40" t="s">
        <v>303</v>
      </c>
      <c r="C318" s="35"/>
      <c r="D318" s="36">
        <v>7654.2579274999998</v>
      </c>
      <c r="E318" s="37">
        <v>514.93487598958325</v>
      </c>
      <c r="F318" s="37"/>
      <c r="G318" s="37">
        <v>293.12166776166345</v>
      </c>
      <c r="H318" s="37" t="str">
        <f t="shared" si="44"/>
        <v xml:space="preserve"> </v>
      </c>
      <c r="I318" s="37">
        <f t="shared" si="45"/>
        <v>1227.0355983314305</v>
      </c>
      <c r="J318" s="37" t="str">
        <f t="shared" si="46"/>
        <v xml:space="preserve"> </v>
      </c>
      <c r="K318" s="37">
        <f t="shared" si="47"/>
        <v>484.46750347913388</v>
      </c>
      <c r="L318" s="37" t="str">
        <f t="shared" si="42"/>
        <v xml:space="preserve"> </v>
      </c>
      <c r="M318" s="39">
        <f t="shared" si="43"/>
        <v>10173.82</v>
      </c>
      <c r="N318" s="36"/>
      <c r="O318" s="37"/>
      <c r="P318" s="37"/>
      <c r="Q318" s="37"/>
      <c r="R318" s="37"/>
      <c r="S318" s="39"/>
    </row>
    <row r="319" spans="1:19" ht="38.25" x14ac:dyDescent="0.25">
      <c r="A319" s="33" t="s">
        <v>497</v>
      </c>
      <c r="B319" s="40" t="s">
        <v>305</v>
      </c>
      <c r="C319" s="35"/>
      <c r="D319" s="36">
        <v>5318.8898975000002</v>
      </c>
      <c r="E319" s="37">
        <v>514.93487598958325</v>
      </c>
      <c r="F319" s="37"/>
      <c r="G319" s="37">
        <v>293.12166776166345</v>
      </c>
      <c r="H319" s="37" t="str">
        <f t="shared" si="44"/>
        <v xml:space="preserve"> </v>
      </c>
      <c r="I319" s="37">
        <f t="shared" si="45"/>
        <v>888.40723398143064</v>
      </c>
      <c r="J319" s="37" t="str">
        <f t="shared" si="46"/>
        <v xml:space="preserve"> </v>
      </c>
      <c r="K319" s="37">
        <f t="shared" si="47"/>
        <v>350.76768376163386</v>
      </c>
      <c r="L319" s="37" t="str">
        <f t="shared" si="42"/>
        <v xml:space="preserve"> </v>
      </c>
      <c r="M319" s="39">
        <f t="shared" si="43"/>
        <v>7366.12</v>
      </c>
      <c r="N319" s="36"/>
      <c r="O319" s="37"/>
      <c r="P319" s="37"/>
      <c r="Q319" s="37"/>
      <c r="R319" s="37"/>
      <c r="S319" s="39"/>
    </row>
    <row r="320" spans="1:19" ht="38.25" x14ac:dyDescent="0.25">
      <c r="A320" s="33" t="s">
        <v>498</v>
      </c>
      <c r="B320" s="40" t="s">
        <v>307</v>
      </c>
      <c r="C320" s="35"/>
      <c r="D320" s="36">
        <v>13733.389897499999</v>
      </c>
      <c r="E320" s="37">
        <v>514.93487598958325</v>
      </c>
      <c r="F320" s="37"/>
      <c r="G320" s="37">
        <v>293.12166776166345</v>
      </c>
      <c r="H320" s="37" t="str">
        <f t="shared" si="44"/>
        <v xml:space="preserve"> </v>
      </c>
      <c r="I320" s="37">
        <f t="shared" si="45"/>
        <v>2108.5097339814306</v>
      </c>
      <c r="J320" s="37" t="str">
        <f t="shared" si="46"/>
        <v xml:space="preserve"> </v>
      </c>
      <c r="K320" s="37">
        <f t="shared" si="47"/>
        <v>832.49780876163391</v>
      </c>
      <c r="L320" s="37" t="str">
        <f t="shared" si="42"/>
        <v xml:space="preserve"> </v>
      </c>
      <c r="M320" s="39">
        <f t="shared" si="43"/>
        <v>17482.45</v>
      </c>
      <c r="N320" s="36"/>
      <c r="O320" s="37"/>
      <c r="P320" s="37"/>
      <c r="Q320" s="37"/>
      <c r="R320" s="37"/>
      <c r="S320" s="39"/>
    </row>
    <row r="321" spans="1:19" ht="38.25" x14ac:dyDescent="0.25">
      <c r="A321" s="33" t="s">
        <v>499</v>
      </c>
      <c r="B321" s="40" t="s">
        <v>309</v>
      </c>
      <c r="C321" s="35"/>
      <c r="D321" s="36">
        <v>15667.799085499999</v>
      </c>
      <c r="E321" s="37">
        <v>514.93487598958325</v>
      </c>
      <c r="F321" s="37"/>
      <c r="G321" s="37">
        <v>293.12166776166345</v>
      </c>
      <c r="H321" s="37" t="str">
        <f t="shared" si="44"/>
        <v xml:space="preserve"> </v>
      </c>
      <c r="I321" s="37">
        <f t="shared" si="45"/>
        <v>2388.9990662414307</v>
      </c>
      <c r="J321" s="37" t="str">
        <f t="shared" si="46"/>
        <v xml:space="preserve"> </v>
      </c>
      <c r="K321" s="37">
        <f t="shared" si="47"/>
        <v>943.24273477463396</v>
      </c>
      <c r="L321" s="37" t="str">
        <f t="shared" si="42"/>
        <v xml:space="preserve"> </v>
      </c>
      <c r="M321" s="39">
        <f t="shared" si="43"/>
        <v>19808.099999999999</v>
      </c>
      <c r="N321" s="36"/>
      <c r="O321" s="37"/>
      <c r="P321" s="37"/>
      <c r="Q321" s="37"/>
      <c r="R321" s="37"/>
      <c r="S321" s="39"/>
    </row>
    <row r="322" spans="1:19" ht="38.25" x14ac:dyDescent="0.25">
      <c r="A322" s="33" t="s">
        <v>500</v>
      </c>
      <c r="B322" s="40" t="s">
        <v>311</v>
      </c>
      <c r="C322" s="35"/>
      <c r="D322" s="36">
        <v>4074.3898975000006</v>
      </c>
      <c r="E322" s="37">
        <v>547.19000098958338</v>
      </c>
      <c r="F322" s="37"/>
      <c r="G322" s="37">
        <v>299.91065906011022</v>
      </c>
      <c r="H322" s="37" t="str">
        <f t="shared" si="44"/>
        <v xml:space="preserve"> </v>
      </c>
      <c r="I322" s="37">
        <f t="shared" si="45"/>
        <v>713.61613084470559</v>
      </c>
      <c r="J322" s="37" t="str">
        <f t="shared" si="46"/>
        <v xml:space="preserve"> </v>
      </c>
      <c r="K322" s="37">
        <f t="shared" si="47"/>
        <v>281.75533441971999</v>
      </c>
      <c r="L322" s="37" t="str">
        <f t="shared" si="42"/>
        <v xml:space="preserve"> </v>
      </c>
      <c r="M322" s="39">
        <f t="shared" si="43"/>
        <v>5916.86</v>
      </c>
      <c r="N322" s="36"/>
      <c r="O322" s="37"/>
      <c r="P322" s="37"/>
      <c r="Q322" s="37"/>
      <c r="R322" s="37"/>
      <c r="S322" s="39"/>
    </row>
    <row r="323" spans="1:19" ht="38.25" x14ac:dyDescent="0.25">
      <c r="A323" s="33" t="s">
        <v>501</v>
      </c>
      <c r="B323" s="40" t="s">
        <v>313</v>
      </c>
      <c r="C323" s="35"/>
      <c r="D323" s="36">
        <v>4816.7783734999994</v>
      </c>
      <c r="E323" s="37">
        <v>547.19000098958338</v>
      </c>
      <c r="F323" s="37"/>
      <c r="G323" s="37">
        <v>299.91065906011022</v>
      </c>
      <c r="H323" s="37" t="str">
        <f t="shared" si="44"/>
        <v xml:space="preserve"> </v>
      </c>
      <c r="I323" s="37">
        <f t="shared" si="45"/>
        <v>821.26245986470542</v>
      </c>
      <c r="J323" s="37" t="str">
        <f t="shared" si="46"/>
        <v xml:space="preserve"> </v>
      </c>
      <c r="K323" s="37">
        <f t="shared" si="47"/>
        <v>324.25707467071993</v>
      </c>
      <c r="L323" s="37" t="str">
        <f t="shared" si="42"/>
        <v xml:space="preserve"> </v>
      </c>
      <c r="M323" s="39">
        <f t="shared" si="43"/>
        <v>6809.4</v>
      </c>
      <c r="N323" s="36"/>
      <c r="O323" s="37"/>
      <c r="P323" s="37"/>
      <c r="Q323" s="37"/>
      <c r="R323" s="37"/>
      <c r="S323" s="39"/>
    </row>
    <row r="324" spans="1:19" ht="38.25" x14ac:dyDescent="0.25">
      <c r="A324" s="33" t="s">
        <v>502</v>
      </c>
      <c r="B324" s="40" t="s">
        <v>315</v>
      </c>
      <c r="C324" s="35"/>
      <c r="D324" s="36">
        <v>7654.2579274999998</v>
      </c>
      <c r="E324" s="37">
        <v>547.19000098958338</v>
      </c>
      <c r="F324" s="37"/>
      <c r="G324" s="37">
        <v>299.91065906011022</v>
      </c>
      <c r="H324" s="37" t="str">
        <f t="shared" si="44"/>
        <v xml:space="preserve"> </v>
      </c>
      <c r="I324" s="37">
        <f t="shared" si="45"/>
        <v>1232.6969951947053</v>
      </c>
      <c r="J324" s="37" t="str">
        <f t="shared" si="46"/>
        <v xml:space="preserve"> </v>
      </c>
      <c r="K324" s="37">
        <f t="shared" si="47"/>
        <v>486.70277913721986</v>
      </c>
      <c r="L324" s="37" t="str">
        <f t="shared" si="42"/>
        <v xml:space="preserve"> </v>
      </c>
      <c r="M324" s="39">
        <f t="shared" si="43"/>
        <v>10220.76</v>
      </c>
      <c r="N324" s="36"/>
      <c r="O324" s="37"/>
      <c r="P324" s="37"/>
      <c r="Q324" s="37"/>
      <c r="R324" s="37"/>
      <c r="S324" s="39"/>
    </row>
    <row r="325" spans="1:19" ht="38.25" x14ac:dyDescent="0.25">
      <c r="A325" s="33" t="s">
        <v>503</v>
      </c>
      <c r="B325" s="40" t="s">
        <v>317</v>
      </c>
      <c r="C325" s="35"/>
      <c r="D325" s="36">
        <v>4731.9698975000001</v>
      </c>
      <c r="E325" s="37">
        <v>547.19000098958338</v>
      </c>
      <c r="F325" s="37"/>
      <c r="G325" s="37">
        <v>299.91065906011022</v>
      </c>
      <c r="H325" s="37" t="str">
        <f t="shared" si="44"/>
        <v xml:space="preserve"> </v>
      </c>
      <c r="I325" s="37">
        <f t="shared" si="45"/>
        <v>808.96523084470562</v>
      </c>
      <c r="J325" s="37" t="str">
        <f t="shared" si="46"/>
        <v xml:space="preserve"> </v>
      </c>
      <c r="K325" s="37">
        <f t="shared" si="47"/>
        <v>319.40178941971999</v>
      </c>
      <c r="L325" s="37" t="str">
        <f t="shared" si="42"/>
        <v xml:space="preserve"> </v>
      </c>
      <c r="M325" s="39">
        <f t="shared" si="43"/>
        <v>6707.44</v>
      </c>
      <c r="N325" s="36"/>
      <c r="O325" s="37"/>
      <c r="P325" s="37"/>
      <c r="Q325" s="37"/>
      <c r="R325" s="37"/>
      <c r="S325" s="39"/>
    </row>
    <row r="326" spans="1:19" ht="38.25" x14ac:dyDescent="0.25">
      <c r="A326" s="33" t="s">
        <v>504</v>
      </c>
      <c r="B326" s="40" t="s">
        <v>319</v>
      </c>
      <c r="C326" s="35"/>
      <c r="D326" s="36">
        <v>10086.383259499999</v>
      </c>
      <c r="E326" s="37">
        <v>547.19000098958338</v>
      </c>
      <c r="F326" s="37"/>
      <c r="G326" s="37">
        <v>299.91065906011022</v>
      </c>
      <c r="H326" s="37" t="str">
        <f t="shared" si="44"/>
        <v xml:space="preserve"> </v>
      </c>
      <c r="I326" s="37">
        <f t="shared" si="45"/>
        <v>1585.3551683347052</v>
      </c>
      <c r="J326" s="37" t="str">
        <f t="shared" si="46"/>
        <v xml:space="preserve"> </v>
      </c>
      <c r="K326" s="37">
        <f t="shared" si="47"/>
        <v>625.94195439421992</v>
      </c>
      <c r="L326" s="37" t="str">
        <f t="shared" si="42"/>
        <v xml:space="preserve"> </v>
      </c>
      <c r="M326" s="39">
        <f t="shared" si="43"/>
        <v>13144.78</v>
      </c>
      <c r="N326" s="36"/>
      <c r="O326" s="37"/>
      <c r="P326" s="37"/>
      <c r="Q326" s="37"/>
      <c r="R326" s="37"/>
      <c r="S326" s="39"/>
    </row>
    <row r="327" spans="1:19" ht="38.25" x14ac:dyDescent="0.25">
      <c r="A327" s="33" t="s">
        <v>505</v>
      </c>
      <c r="B327" s="40" t="s">
        <v>321</v>
      </c>
      <c r="C327" s="35"/>
      <c r="D327" s="36">
        <v>15667.799085499999</v>
      </c>
      <c r="E327" s="37">
        <v>547.19000098958338</v>
      </c>
      <c r="F327" s="37"/>
      <c r="G327" s="37">
        <v>299.91065906011022</v>
      </c>
      <c r="H327" s="37" t="str">
        <f t="shared" si="44"/>
        <v xml:space="preserve"> </v>
      </c>
      <c r="I327" s="37">
        <f t="shared" si="45"/>
        <v>2394.6604631047053</v>
      </c>
      <c r="J327" s="37" t="str">
        <f t="shared" si="46"/>
        <v xml:space="preserve"> </v>
      </c>
      <c r="K327" s="37">
        <f t="shared" si="47"/>
        <v>945.47801043272</v>
      </c>
      <c r="L327" s="37" t="str">
        <f t="shared" si="42"/>
        <v xml:space="preserve"> </v>
      </c>
      <c r="M327" s="39">
        <f t="shared" si="43"/>
        <v>19855.04</v>
      </c>
      <c r="N327" s="36"/>
      <c r="O327" s="37"/>
      <c r="P327" s="37"/>
      <c r="Q327" s="37"/>
      <c r="R327" s="37"/>
      <c r="S327" s="39"/>
    </row>
    <row r="328" spans="1:19" ht="38.25" x14ac:dyDescent="0.25">
      <c r="A328" s="33" t="s">
        <v>506</v>
      </c>
      <c r="B328" s="40" t="s">
        <v>323</v>
      </c>
      <c r="C328" s="35"/>
      <c r="D328" s="36">
        <v>6562.9696375000003</v>
      </c>
      <c r="E328" s="37">
        <v>576.75719890624987</v>
      </c>
      <c r="F328" s="37"/>
      <c r="G328" s="37">
        <v>306.15000287290604</v>
      </c>
      <c r="H328" s="37" t="str">
        <f t="shared" si="44"/>
        <v xml:space="preserve"> </v>
      </c>
      <c r="I328" s="37">
        <f t="shared" si="45"/>
        <v>1079.6521416954777</v>
      </c>
      <c r="J328" s="37" t="str">
        <f t="shared" si="46"/>
        <v xml:space="preserve"> </v>
      </c>
      <c r="K328" s="37">
        <f t="shared" si="47"/>
        <v>426.27644904873171</v>
      </c>
      <c r="L328" s="37" t="str">
        <f t="shared" si="42"/>
        <v xml:space="preserve"> </v>
      </c>
      <c r="M328" s="39">
        <f t="shared" si="43"/>
        <v>8951.81</v>
      </c>
      <c r="N328" s="36"/>
      <c r="O328" s="37"/>
      <c r="P328" s="37"/>
      <c r="Q328" s="37"/>
      <c r="R328" s="37"/>
      <c r="S328" s="39"/>
    </row>
    <row r="329" spans="1:19" ht="38.25" x14ac:dyDescent="0.25">
      <c r="A329" s="33" t="s">
        <v>507</v>
      </c>
      <c r="B329" s="40" t="s">
        <v>325</v>
      </c>
      <c r="C329" s="35"/>
      <c r="D329" s="36">
        <v>8090.8432434999995</v>
      </c>
      <c r="E329" s="37">
        <v>576.75719890624987</v>
      </c>
      <c r="F329" s="37"/>
      <c r="G329" s="37">
        <v>306.15000287290604</v>
      </c>
      <c r="H329" s="37" t="str">
        <f t="shared" si="44"/>
        <v xml:space="preserve"> </v>
      </c>
      <c r="I329" s="37">
        <f t="shared" si="45"/>
        <v>1301.1938145654774</v>
      </c>
      <c r="J329" s="37" t="str">
        <f t="shared" si="46"/>
        <v xml:space="preserve"> </v>
      </c>
      <c r="K329" s="37">
        <f t="shared" si="47"/>
        <v>513.74721299223154</v>
      </c>
      <c r="L329" s="37" t="str">
        <f t="shared" si="42"/>
        <v xml:space="preserve"> </v>
      </c>
      <c r="M329" s="39">
        <f t="shared" si="43"/>
        <v>10788.69</v>
      </c>
      <c r="N329" s="36"/>
      <c r="O329" s="37"/>
      <c r="P329" s="37"/>
      <c r="Q329" s="37"/>
      <c r="R329" s="37"/>
      <c r="S329" s="39"/>
    </row>
    <row r="330" spans="1:19" ht="38.25" x14ac:dyDescent="0.25">
      <c r="A330" s="33" t="s">
        <v>508</v>
      </c>
      <c r="B330" s="40" t="s">
        <v>327</v>
      </c>
      <c r="C330" s="35"/>
      <c r="D330" s="36">
        <v>8090.8432434999995</v>
      </c>
      <c r="E330" s="37">
        <v>576.75719890624987</v>
      </c>
      <c r="F330" s="37"/>
      <c r="G330" s="37">
        <v>306.15000287290604</v>
      </c>
      <c r="H330" s="37" t="str">
        <f t="shared" si="44"/>
        <v xml:space="preserve"> </v>
      </c>
      <c r="I330" s="37">
        <f t="shared" si="45"/>
        <v>1301.1938145654774</v>
      </c>
      <c r="J330" s="37" t="str">
        <f t="shared" si="46"/>
        <v xml:space="preserve"> </v>
      </c>
      <c r="K330" s="37">
        <f t="shared" si="47"/>
        <v>513.74721299223154</v>
      </c>
      <c r="L330" s="37" t="str">
        <f t="shared" si="42"/>
        <v xml:space="preserve"> </v>
      </c>
      <c r="M330" s="39">
        <f t="shared" si="43"/>
        <v>10788.69</v>
      </c>
      <c r="N330" s="36"/>
      <c r="O330" s="37"/>
      <c r="P330" s="37"/>
      <c r="Q330" s="37"/>
      <c r="R330" s="37"/>
      <c r="S330" s="39"/>
    </row>
    <row r="331" spans="1:19" ht="38.25" x14ac:dyDescent="0.25">
      <c r="A331" s="33" t="s">
        <v>509</v>
      </c>
      <c r="B331" s="40" t="s">
        <v>329</v>
      </c>
      <c r="C331" s="35"/>
      <c r="D331" s="36">
        <v>10086.4332595</v>
      </c>
      <c r="E331" s="37">
        <v>576.75719890624987</v>
      </c>
      <c r="F331" s="37"/>
      <c r="G331" s="37">
        <v>306.15000287290604</v>
      </c>
      <c r="H331" s="37" t="str">
        <f t="shared" si="44"/>
        <v xml:space="preserve"> </v>
      </c>
      <c r="I331" s="37">
        <f t="shared" si="45"/>
        <v>1590.5543668854775</v>
      </c>
      <c r="J331" s="37" t="str">
        <f t="shared" si="46"/>
        <v xml:space="preserve"> </v>
      </c>
      <c r="K331" s="37">
        <f t="shared" si="47"/>
        <v>627.99474140823168</v>
      </c>
      <c r="L331" s="37" t="str">
        <f t="shared" si="42"/>
        <v xml:space="preserve"> </v>
      </c>
      <c r="M331" s="39">
        <f t="shared" si="43"/>
        <v>13187.89</v>
      </c>
      <c r="N331" s="36"/>
      <c r="O331" s="37"/>
      <c r="P331" s="37"/>
      <c r="Q331" s="37"/>
      <c r="R331" s="37"/>
      <c r="S331" s="39"/>
    </row>
    <row r="332" spans="1:19" ht="38.25" x14ac:dyDescent="0.25">
      <c r="A332" s="33" t="s">
        <v>510</v>
      </c>
      <c r="B332" s="40" t="s">
        <v>331</v>
      </c>
      <c r="C332" s="35"/>
      <c r="D332" s="36">
        <v>18224.698793499996</v>
      </c>
      <c r="E332" s="37">
        <v>576.75719890624987</v>
      </c>
      <c r="F332" s="37"/>
      <c r="G332" s="37">
        <v>306.15000287290604</v>
      </c>
      <c r="H332" s="37" t="str">
        <f t="shared" si="44"/>
        <v xml:space="preserve"> </v>
      </c>
      <c r="I332" s="37">
        <f t="shared" si="45"/>
        <v>2770.6028693154767</v>
      </c>
      <c r="J332" s="37" t="str">
        <f t="shared" si="46"/>
        <v xml:space="preserve"> </v>
      </c>
      <c r="K332" s="37">
        <f t="shared" si="47"/>
        <v>1093.9104432297315</v>
      </c>
      <c r="L332" s="37" t="str">
        <f t="shared" si="42"/>
        <v xml:space="preserve"> </v>
      </c>
      <c r="M332" s="39">
        <f t="shared" si="43"/>
        <v>22972.12</v>
      </c>
      <c r="N332" s="36"/>
      <c r="O332" s="37"/>
      <c r="P332" s="37"/>
      <c r="Q332" s="37"/>
      <c r="R332" s="37"/>
      <c r="S332" s="39"/>
    </row>
    <row r="333" spans="1:19" ht="38.25" x14ac:dyDescent="0.25">
      <c r="A333" s="33" t="s">
        <v>511</v>
      </c>
      <c r="B333" s="40" t="s">
        <v>333</v>
      </c>
      <c r="C333" s="35"/>
      <c r="D333" s="36">
        <v>5815.3565300000009</v>
      </c>
      <c r="E333" s="37">
        <v>609.01232390625</v>
      </c>
      <c r="F333" s="37"/>
      <c r="G333" s="37">
        <v>312.95358973259539</v>
      </c>
      <c r="H333" s="37" t="str">
        <f t="shared" si="44"/>
        <v xml:space="preserve"> </v>
      </c>
      <c r="I333" s="37">
        <f t="shared" si="45"/>
        <v>976.91175432763271</v>
      </c>
      <c r="J333" s="37" t="str">
        <f t="shared" si="46"/>
        <v xml:space="preserve"> </v>
      </c>
      <c r="K333" s="37">
        <f t="shared" si="47"/>
        <v>385.71170989832399</v>
      </c>
      <c r="L333" s="37" t="str">
        <f t="shared" si="42"/>
        <v xml:space="preserve"> </v>
      </c>
      <c r="M333" s="39">
        <f t="shared" si="43"/>
        <v>8099.95</v>
      </c>
      <c r="N333" s="36"/>
      <c r="O333" s="37"/>
      <c r="P333" s="37"/>
      <c r="Q333" s="37"/>
      <c r="R333" s="37"/>
      <c r="S333" s="39"/>
    </row>
    <row r="334" spans="1:19" ht="38.25" x14ac:dyDescent="0.25">
      <c r="A334" s="33" t="s">
        <v>512</v>
      </c>
      <c r="B334" s="40" t="s">
        <v>335</v>
      </c>
      <c r="C334" s="51"/>
      <c r="D334" s="36">
        <v>5815.3565300000009</v>
      </c>
      <c r="E334" s="37">
        <v>609.01232390625</v>
      </c>
      <c r="F334" s="37"/>
      <c r="G334" s="37">
        <v>312.95358973259539</v>
      </c>
      <c r="H334" s="37" t="str">
        <f t="shared" si="44"/>
        <v xml:space="preserve"> </v>
      </c>
      <c r="I334" s="37">
        <f t="shared" si="45"/>
        <v>976.91175432763271</v>
      </c>
      <c r="J334" s="37" t="str">
        <f t="shared" si="46"/>
        <v xml:space="preserve"> </v>
      </c>
      <c r="K334" s="37">
        <f t="shared" si="47"/>
        <v>385.71170989832399</v>
      </c>
      <c r="L334" s="37" t="str">
        <f t="shared" si="42"/>
        <v xml:space="preserve"> </v>
      </c>
      <c r="M334" s="39">
        <f t="shared" si="43"/>
        <v>8099.95</v>
      </c>
      <c r="N334" s="36"/>
      <c r="O334" s="37"/>
      <c r="P334" s="37"/>
      <c r="Q334" s="37"/>
      <c r="R334" s="37"/>
      <c r="S334" s="39"/>
    </row>
    <row r="335" spans="1:19" ht="38.25" x14ac:dyDescent="0.25">
      <c r="A335" s="33" t="s">
        <v>513</v>
      </c>
      <c r="B335" s="40" t="s">
        <v>337</v>
      </c>
      <c r="C335" s="51"/>
      <c r="D335" s="36">
        <v>6684.1965300000011</v>
      </c>
      <c r="E335" s="37">
        <v>609.01232390625</v>
      </c>
      <c r="F335" s="37"/>
      <c r="G335" s="37">
        <v>312.95358973259539</v>
      </c>
      <c r="H335" s="37" t="str">
        <f t="shared" si="44"/>
        <v xml:space="preserve"> </v>
      </c>
      <c r="I335" s="37">
        <f t="shared" si="45"/>
        <v>1102.8935543276327</v>
      </c>
      <c r="J335" s="37" t="str">
        <f t="shared" si="46"/>
        <v xml:space="preserve"> </v>
      </c>
      <c r="K335" s="37">
        <f t="shared" si="47"/>
        <v>435.45279989832397</v>
      </c>
      <c r="L335" s="37" t="str">
        <f t="shared" si="42"/>
        <v xml:space="preserve"> </v>
      </c>
      <c r="M335" s="39">
        <f t="shared" si="43"/>
        <v>9144.51</v>
      </c>
      <c r="N335" s="36"/>
      <c r="O335" s="37"/>
      <c r="P335" s="37"/>
      <c r="Q335" s="37"/>
      <c r="R335" s="37"/>
      <c r="S335" s="39"/>
    </row>
    <row r="336" spans="1:19" ht="38.25" x14ac:dyDescent="0.25">
      <c r="A336" s="33" t="s">
        <v>514</v>
      </c>
      <c r="B336" s="40" t="s">
        <v>339</v>
      </c>
      <c r="C336" s="51"/>
      <c r="D336" s="36">
        <v>18228.115425999997</v>
      </c>
      <c r="E336" s="37">
        <v>609.01232390625</v>
      </c>
      <c r="F336" s="37"/>
      <c r="G336" s="37">
        <v>312.95358973259539</v>
      </c>
      <c r="H336" s="37" t="str">
        <f t="shared" si="44"/>
        <v xml:space="preserve"> </v>
      </c>
      <c r="I336" s="37">
        <f t="shared" si="45"/>
        <v>2776.7617942476318</v>
      </c>
      <c r="J336" s="37" t="str">
        <f t="shared" si="46"/>
        <v xml:space="preserve"> </v>
      </c>
      <c r="K336" s="37">
        <f t="shared" si="47"/>
        <v>1096.3421566943236</v>
      </c>
      <c r="L336" s="37" t="str">
        <f t="shared" si="42"/>
        <v xml:space="preserve"> </v>
      </c>
      <c r="M336" s="39">
        <f t="shared" si="43"/>
        <v>23023.19</v>
      </c>
      <c r="N336" s="36"/>
      <c r="O336" s="37"/>
      <c r="P336" s="37"/>
      <c r="Q336" s="37"/>
      <c r="R336" s="37"/>
      <c r="S336" s="39"/>
    </row>
    <row r="337" spans="1:19" x14ac:dyDescent="0.25">
      <c r="A337" s="52" t="s">
        <v>515</v>
      </c>
      <c r="B337" s="46" t="s">
        <v>516</v>
      </c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8"/>
    </row>
    <row r="338" spans="1:19" ht="26.25" x14ac:dyDescent="0.25">
      <c r="A338" s="49" t="s">
        <v>517</v>
      </c>
      <c r="B338" s="53" t="s">
        <v>518</v>
      </c>
      <c r="C338" s="43">
        <f>D338</f>
        <v>8.5232650000000003</v>
      </c>
      <c r="D338" s="41">
        <f>'[1]CMSA - ANRE'!ML288</f>
        <v>8.5232650000000003</v>
      </c>
      <c r="E338" s="38">
        <f>[1]CTSA!LO36</f>
        <v>254.20594890624997</v>
      </c>
      <c r="F338" s="38">
        <f>[1]CPSA!OM75</f>
        <v>126.73163752017018</v>
      </c>
      <c r="G338" s="38">
        <f>[1]CPSA!OM75</f>
        <v>126.73163752017018</v>
      </c>
      <c r="H338" s="38">
        <f>IF(F338&gt;0,(D338+E338+F338)*14.5%," ")</f>
        <v>56.471823456830919</v>
      </c>
      <c r="I338" s="38">
        <f>IF(G338&gt;0,(D338+E338+G338)*14.5%," ")</f>
        <v>56.471823456830919</v>
      </c>
      <c r="J338" s="38">
        <f>IF(F338&gt;0,SUM(D338:F338,H338)*5%," ")</f>
        <v>22.296633744162556</v>
      </c>
      <c r="K338" s="38">
        <f>IF(G338&gt;0,SUM(D338:E338,G338,I338)*5%," ")</f>
        <v>22.296633744162556</v>
      </c>
      <c r="L338" s="38">
        <f t="shared" ref="L338" si="48">IFERROR(ROUND(IF(F338&gt;0,SUM(C338,E338,F338,H338,J338)," "),2)," ")</f>
        <v>468.23</v>
      </c>
      <c r="M338" s="44">
        <f t="shared" ref="M338" si="49">ROUND(IF(G338&gt;0,SUM(D338:E338,G338,I338,K338)," "),2)</f>
        <v>468.23</v>
      </c>
      <c r="N338" s="41"/>
      <c r="O338" s="38"/>
      <c r="P338" s="38"/>
      <c r="Q338" s="38"/>
      <c r="R338" s="38"/>
      <c r="S338" s="44"/>
    </row>
    <row r="339" spans="1:19" x14ac:dyDescent="0.25">
      <c r="A339" s="54" t="s">
        <v>519</v>
      </c>
      <c r="B339" s="46" t="s">
        <v>520</v>
      </c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8"/>
    </row>
    <row r="340" spans="1:19" ht="38.25" x14ac:dyDescent="0.25">
      <c r="A340" s="49" t="s">
        <v>521</v>
      </c>
      <c r="B340" s="50" t="s">
        <v>522</v>
      </c>
      <c r="C340" s="43">
        <f>D340</f>
        <v>25.700000000000003</v>
      </c>
      <c r="D340" s="41">
        <f>'[1]CMSA - ANRE'!MN288</f>
        <v>25.700000000000003</v>
      </c>
      <c r="E340" s="38">
        <f>[1]CTSA!LP36</f>
        <v>321.10225124999999</v>
      </c>
      <c r="F340" s="38">
        <f>[1]CPSA!OQ75</f>
        <v>227.00647582140547</v>
      </c>
      <c r="G340" s="38">
        <f>[1]CPSA!OQ75</f>
        <v>227.00647582140547</v>
      </c>
      <c r="H340" s="38">
        <f>IF(F340&gt;0,(D340+E340+F340)*14.5%," ")</f>
        <v>83.202265425353787</v>
      </c>
      <c r="I340" s="38">
        <f>IF(G340&gt;0,(D340+E340+G340)*14.5%," ")</f>
        <v>83.202265425353787</v>
      </c>
      <c r="J340" s="38">
        <f>IF(F340&gt;0,SUM(D340:F340,H340)*5%," ")</f>
        <v>32.85054962483796</v>
      </c>
      <c r="K340" s="38">
        <f>IF(G340&gt;0,SUM(D340:E340,G340,I340)*5%," ")</f>
        <v>32.85054962483796</v>
      </c>
      <c r="L340" s="38">
        <f>IFERROR(ROUND(IF(F340&gt;0,SUM(C340,E340,F340,H340,J340)," "),2)," ")</f>
        <v>689.86</v>
      </c>
      <c r="M340" s="44">
        <f>ROUND(IF(G340&gt;0,SUM(D340:E340,G340,I340,K340)," "),2)</f>
        <v>689.86</v>
      </c>
      <c r="N340" s="41">
        <f>D340</f>
        <v>25.700000000000003</v>
      </c>
      <c r="O340" s="38"/>
      <c r="P340" s="38">
        <f>[1]CPSA!OQ84</f>
        <v>19.844344402366868</v>
      </c>
      <c r="Q340" s="38">
        <f>SUM(N340:P340)*14.5%</f>
        <v>6.603929938343196</v>
      </c>
      <c r="R340" s="38">
        <f>SUM(N340:Q340)*5%</f>
        <v>2.6074137170355041</v>
      </c>
      <c r="S340" s="44">
        <f>ROUND(SUM(N340:R340),2)</f>
        <v>54.76</v>
      </c>
    </row>
    <row r="341" spans="1:19" ht="38.25" x14ac:dyDescent="0.25">
      <c r="A341" s="49" t="s">
        <v>523</v>
      </c>
      <c r="B341" s="50" t="s">
        <v>524</v>
      </c>
      <c r="C341" s="43"/>
      <c r="D341" s="41">
        <f>'[1]CMSA - ANRE'!MO288</f>
        <v>24.5</v>
      </c>
      <c r="E341" s="38">
        <f>[1]CTSA!LQ36</f>
        <v>321.10225124999999</v>
      </c>
      <c r="F341" s="38"/>
      <c r="G341" s="38">
        <f>[1]CPSA!OR75</f>
        <v>230.676284803654</v>
      </c>
      <c r="H341" s="38" t="str">
        <f>IF(F341&gt;0,(D341+E341+F341)*14.5%," ")</f>
        <v xml:space="preserve"> </v>
      </c>
      <c r="I341" s="38">
        <f>IF(G341&gt;0,(D341+E341+G341)*14.5%," ")</f>
        <v>83.560387727779826</v>
      </c>
      <c r="J341" s="38" t="str">
        <f>IF(F341&gt;0,SUM(D341:F341,H341)*5%," ")</f>
        <v xml:space="preserve"> </v>
      </c>
      <c r="K341" s="38">
        <f>IF(G341&gt;0,SUM(D341:E341,G341,I341)*5%," ")</f>
        <v>32.99194618907169</v>
      </c>
      <c r="L341" s="38" t="str">
        <f t="shared" ref="L341:L343" si="50">IFERROR(ROUND(IF(F341&gt;0,SUM(C341,E341,F341,H341,J341)," "),2)," ")</f>
        <v xml:space="preserve"> </v>
      </c>
      <c r="M341" s="44">
        <f>ROUND(IF(G341&gt;0,SUM(D341:E341,G341,I341,K341)," "),2)</f>
        <v>692.83</v>
      </c>
      <c r="N341" s="41">
        <f t="shared" ref="N341:N343" si="51">D341</f>
        <v>24.5</v>
      </c>
      <c r="O341" s="38"/>
      <c r="P341" s="38">
        <f>[1]CPSA!OR84</f>
        <v>24.512481786982271</v>
      </c>
      <c r="Q341" s="38">
        <f t="shared" ref="Q341:Q343" si="52">SUM(N341:P341)*14.5%</f>
        <v>7.1068098591124285</v>
      </c>
      <c r="R341" s="38">
        <f t="shared" ref="R341:R343" si="53">SUM(N341:Q341)*5%</f>
        <v>2.8059645823047354</v>
      </c>
      <c r="S341" s="44">
        <f t="shared" ref="S341:S343" si="54">ROUND(SUM(N341:R341),2)</f>
        <v>58.93</v>
      </c>
    </row>
    <row r="342" spans="1:19" ht="51" x14ac:dyDescent="0.25">
      <c r="A342" s="49" t="s">
        <v>525</v>
      </c>
      <c r="B342" s="50" t="s">
        <v>526</v>
      </c>
      <c r="C342" s="43"/>
      <c r="D342" s="41">
        <f>'[1]CMSA - ANRE'!MP288</f>
        <v>24.8</v>
      </c>
      <c r="E342" s="38">
        <f>[1]CTSA!LR36</f>
        <v>321.10225124999999</v>
      </c>
      <c r="F342" s="38"/>
      <c r="G342" s="38">
        <f>[1]CPSA!OS75</f>
        <v>237.13295930069538</v>
      </c>
      <c r="H342" s="38" t="str">
        <f>IF(F342&gt;0,(D342+E342+F342)*14.5%," ")</f>
        <v xml:space="preserve"> </v>
      </c>
      <c r="I342" s="38">
        <f>IF(G342&gt;0,(D342+E342+G342)*14.5%," ")</f>
        <v>84.540105529850834</v>
      </c>
      <c r="J342" s="38" t="str">
        <f>IF(F342&gt;0,SUM(D342:F342,H342)*5%," ")</f>
        <v xml:space="preserve"> </v>
      </c>
      <c r="K342" s="38">
        <f>IF(G342&gt;0,SUM(D342:E342,G342,I342)*5%," ")</f>
        <v>33.378765804027317</v>
      </c>
      <c r="L342" s="38" t="str">
        <f t="shared" si="50"/>
        <v xml:space="preserve"> </v>
      </c>
      <c r="M342" s="44">
        <f t="shared" ref="M342:M343" si="55">ROUND(IF(G342&gt;0,SUM(D342:E342,G342,I342,K342)," "),2)</f>
        <v>700.95</v>
      </c>
      <c r="N342" s="41">
        <f t="shared" si="51"/>
        <v>24.8</v>
      </c>
      <c r="O342" s="38"/>
      <c r="P342" s="38">
        <f>[1]CPSA!OS84</f>
        <v>30.969156284023686</v>
      </c>
      <c r="Q342" s="38">
        <f t="shared" si="52"/>
        <v>8.0865276611834336</v>
      </c>
      <c r="R342" s="38">
        <f t="shared" si="53"/>
        <v>3.1927841972603561</v>
      </c>
      <c r="S342" s="44">
        <f t="shared" si="54"/>
        <v>67.05</v>
      </c>
    </row>
    <row r="343" spans="1:19" ht="51" x14ac:dyDescent="0.25">
      <c r="A343" s="49" t="s">
        <v>527</v>
      </c>
      <c r="B343" s="50" t="s">
        <v>528</v>
      </c>
      <c r="C343" s="43"/>
      <c r="D343" s="41">
        <f>'[1]CMSA - ANRE'!MQ288</f>
        <v>25.8</v>
      </c>
      <c r="E343" s="38">
        <f>[1]CTSA!LS36</f>
        <v>321.10225124999999</v>
      </c>
      <c r="F343" s="38"/>
      <c r="G343" s="38">
        <f>[1]CPSA!OT75</f>
        <v>239.37919820602087</v>
      </c>
      <c r="H343" s="38" t="str">
        <f>IF(F343&gt;0,(D343+E343+F343)*14.5%," ")</f>
        <v xml:space="preserve"> </v>
      </c>
      <c r="I343" s="38">
        <f>IF(G343&gt;0,(D343+E343+G343)*14.5%," ")</f>
        <v>85.010810171123026</v>
      </c>
      <c r="J343" s="38" t="str">
        <f>IF(F343&gt;0,SUM(D343:F343,H343)*5%," ")</f>
        <v xml:space="preserve"> </v>
      </c>
      <c r="K343" s="38">
        <f>IF(G343&gt;0,SUM(D343:E343,G343,I343)*5%," ")</f>
        <v>33.5646129813572</v>
      </c>
      <c r="L343" s="38" t="str">
        <f t="shared" si="50"/>
        <v xml:space="preserve"> </v>
      </c>
      <c r="M343" s="44">
        <f t="shared" si="55"/>
        <v>704.86</v>
      </c>
      <c r="N343" s="41">
        <f t="shared" si="51"/>
        <v>25.8</v>
      </c>
      <c r="O343" s="38"/>
      <c r="P343" s="38">
        <f>[1]CPSA!OT84</f>
        <v>33.215395189349131</v>
      </c>
      <c r="Q343" s="38">
        <f t="shared" si="52"/>
        <v>8.5572323024556241</v>
      </c>
      <c r="R343" s="38">
        <f t="shared" si="53"/>
        <v>3.3786313745902379</v>
      </c>
      <c r="S343" s="44">
        <f t="shared" si="54"/>
        <v>70.95</v>
      </c>
    </row>
    <row r="344" spans="1:19" x14ac:dyDescent="0.25">
      <c r="A344" s="54" t="s">
        <v>529</v>
      </c>
      <c r="B344" s="46" t="s">
        <v>530</v>
      </c>
      <c r="C344" s="47"/>
      <c r="D344" s="47"/>
      <c r="E344" s="47"/>
      <c r="F344" s="47"/>
      <c r="G344" s="47"/>
      <c r="H344" s="47">
        <f>ROUND((D344+E344+F344)*14.5/100,2)</f>
        <v>0</v>
      </c>
      <c r="I344" s="47"/>
      <c r="J344" s="47"/>
      <c r="K344" s="47">
        <f>ROUND((D344+E344+F344+H344)*5/100,2)</f>
        <v>0</v>
      </c>
      <c r="L344" s="47"/>
      <c r="M344" s="47">
        <f>D344+E344+F344+H344+K344</f>
        <v>0</v>
      </c>
      <c r="N344" s="47"/>
      <c r="O344" s="47"/>
      <c r="P344" s="47"/>
      <c r="Q344" s="47"/>
      <c r="R344" s="47"/>
      <c r="S344" s="48"/>
    </row>
    <row r="345" spans="1:19" ht="38.25" x14ac:dyDescent="0.25">
      <c r="A345" s="49" t="s">
        <v>531</v>
      </c>
      <c r="B345" s="42" t="s">
        <v>532</v>
      </c>
      <c r="C345" s="43">
        <f>D345</f>
        <v>38.21</v>
      </c>
      <c r="D345" s="41">
        <f>'[1]CMSA - ANRE'!MR288</f>
        <v>38.21</v>
      </c>
      <c r="E345" s="55">
        <f>[1]CTSA!LT36</f>
        <v>508.41189781249994</v>
      </c>
      <c r="F345" s="55">
        <f>[1]CPSA!OU75</f>
        <v>222.85195817643503</v>
      </c>
      <c r="G345" s="55">
        <f>[1]CPSA!OU75</f>
        <v>222.85195817643503</v>
      </c>
      <c r="H345" s="38">
        <f>IF(F345&gt;0,(D345+E345+F345)*14.5%," ")</f>
        <v>111.57370911839556</v>
      </c>
      <c r="I345" s="38">
        <f>IF(G345&gt;0,(D345+E345+G345)*14.5%," ")</f>
        <v>111.57370911839556</v>
      </c>
      <c r="J345" s="38">
        <f>IF(F345&gt;0,SUM(D345:F345,H345)*5%," ")</f>
        <v>44.052378255366527</v>
      </c>
      <c r="K345" s="38">
        <f>IF(G345&gt;0,SUM(D345:E345,G345,I345)*5%," ")</f>
        <v>44.052378255366527</v>
      </c>
      <c r="L345" s="38">
        <f t="shared" ref="L345" si="56">IFERROR(ROUND(IF(F345&gt;0,SUM(C345,E345,F345,H345,J345)," "),2)," ")</f>
        <v>925.1</v>
      </c>
      <c r="M345" s="44">
        <f t="shared" ref="M345" si="57">ROUND(IF(G345&gt;0,SUM(D345:E345,G345,I345,K345)," "),2)</f>
        <v>925.1</v>
      </c>
      <c r="N345" s="56"/>
      <c r="O345" s="55"/>
      <c r="P345" s="55"/>
      <c r="Q345" s="55"/>
      <c r="R345" s="55"/>
      <c r="S345" s="57"/>
    </row>
    <row r="346" spans="1:19" x14ac:dyDescent="0.25">
      <c r="A346" s="54" t="s">
        <v>533</v>
      </c>
      <c r="B346" s="46" t="s">
        <v>534</v>
      </c>
      <c r="C346" s="47"/>
      <c r="D346" s="47"/>
      <c r="E346" s="47"/>
      <c r="F346" s="47"/>
      <c r="G346" s="47"/>
      <c r="H346" s="47">
        <f>ROUND((D346+E346+F346)*14.5/100,2)</f>
        <v>0</v>
      </c>
      <c r="I346" s="47"/>
      <c r="J346" s="47"/>
      <c r="K346" s="47">
        <f>ROUND((D346+E346+F346+H346)*5/100,2)</f>
        <v>0</v>
      </c>
      <c r="L346" s="47"/>
      <c r="M346" s="47">
        <f>ROUND((D346+E346+F346+H346+K346),2)</f>
        <v>0</v>
      </c>
      <c r="N346" s="47"/>
      <c r="O346" s="47"/>
      <c r="P346" s="47"/>
      <c r="Q346" s="47"/>
      <c r="R346" s="47"/>
      <c r="S346" s="48"/>
    </row>
    <row r="347" spans="1:19" ht="25.5" x14ac:dyDescent="0.25">
      <c r="A347" s="49" t="s">
        <v>535</v>
      </c>
      <c r="B347" s="50" t="s">
        <v>536</v>
      </c>
      <c r="C347" s="43">
        <f>D347</f>
        <v>21.06</v>
      </c>
      <c r="D347" s="41">
        <f>'[1]CMSA - ANRE'!MT288</f>
        <v>21.06</v>
      </c>
      <c r="E347" s="38">
        <f>[1]CTSA!LU36</f>
        <v>160.551125625</v>
      </c>
      <c r="F347" s="38">
        <f>[1]CPSA!OV75</f>
        <v>112.50490950833587</v>
      </c>
      <c r="G347" s="38">
        <f>[1]CPSA!OV75</f>
        <v>112.50490950833587</v>
      </c>
      <c r="H347" s="38">
        <f>IF(F347&gt;0,(D347+E347+F347)*14.5%," ")</f>
        <v>42.6468250943337</v>
      </c>
      <c r="I347" s="38">
        <f>IF(G347&gt;0,(D347+E347+G347)*14.5%," ")</f>
        <v>42.6468250943337</v>
      </c>
      <c r="J347" s="38">
        <f>IF(F347&gt;0,SUM(D347:F347,H347)*5%," ")</f>
        <v>16.838143011383476</v>
      </c>
      <c r="K347" s="38">
        <f>IF(G347&gt;0,SUM(D347:E347,G347,I347)*5%," ")</f>
        <v>16.838143011383476</v>
      </c>
      <c r="L347" s="38">
        <f t="shared" ref="L347:L349" si="58">IFERROR(ROUND(IF(F347&gt;0,SUM(C347,E347,F347,H347,J347)," "),2)," ")</f>
        <v>353.6</v>
      </c>
      <c r="M347" s="44">
        <f t="shared" ref="M347:M349" si="59">ROUND(IF(G347&gt;0,SUM(D347:E347,G347,I347,K347)," "),2)</f>
        <v>353.6</v>
      </c>
      <c r="N347" s="41">
        <f>D347</f>
        <v>21.06</v>
      </c>
      <c r="O347" s="38"/>
      <c r="P347" s="38">
        <f>[1]CPSA!OV84</f>
        <v>8.9238437988165771</v>
      </c>
      <c r="Q347" s="38">
        <f>SUM(N347:P347)*14.5%</f>
        <v>4.3476573508284035</v>
      </c>
      <c r="R347" s="38">
        <f>SUM(N347:Q347)*5%</f>
        <v>1.7165750574822489</v>
      </c>
      <c r="S347" s="44">
        <f>ROUND(SUM(N347:R347),2)</f>
        <v>36.049999999999997</v>
      </c>
    </row>
    <row r="348" spans="1:19" ht="25.5" x14ac:dyDescent="0.25">
      <c r="A348" s="49" t="s">
        <v>537</v>
      </c>
      <c r="B348" s="50" t="s">
        <v>538</v>
      </c>
      <c r="C348" s="43"/>
      <c r="D348" s="41">
        <f>'[1]CMSA - ANRE'!MU288</f>
        <v>21.759999999999998</v>
      </c>
      <c r="E348" s="38">
        <f>[1]CTSA!LV36</f>
        <v>160.551125625</v>
      </c>
      <c r="F348" s="38"/>
      <c r="G348" s="38">
        <f>[1]CPSA!OW75</f>
        <v>113.22419645508141</v>
      </c>
      <c r="H348" s="38" t="str">
        <f>IF(F348&gt;0,(D348+E348+F348)*14.5%," ")</f>
        <v xml:space="preserve"> </v>
      </c>
      <c r="I348" s="38">
        <f>IF(G348&gt;0,(D348+E348+G348)*14.5%," ")</f>
        <v>42.852621701611803</v>
      </c>
      <c r="J348" s="38" t="str">
        <f>IF(F348&gt;0,SUM(D348:F348,H348)*5%," ")</f>
        <v xml:space="preserve"> </v>
      </c>
      <c r="K348" s="38">
        <f>IF(G348&gt;0,SUM(D348:E348,G348,I348)*5%," ")</f>
        <v>16.919397189084659</v>
      </c>
      <c r="L348" s="38" t="str">
        <f t="shared" si="58"/>
        <v xml:space="preserve"> </v>
      </c>
      <c r="M348" s="44">
        <f t="shared" si="59"/>
        <v>355.31</v>
      </c>
      <c r="N348" s="41">
        <f t="shared" ref="N348:N349" si="60">D348</f>
        <v>21.759999999999998</v>
      </c>
      <c r="O348" s="38"/>
      <c r="P348" s="38">
        <f>[1]CPSA!OW84</f>
        <v>9.6431307455621393</v>
      </c>
      <c r="Q348" s="38">
        <f t="shared" ref="Q348:Q349" si="61">SUM(N348:P348)*14.5%</f>
        <v>4.5534539581065099</v>
      </c>
      <c r="R348" s="38">
        <f t="shared" ref="R348:R349" si="62">SUM(N348:Q348)*5%</f>
        <v>1.7978292351834324</v>
      </c>
      <c r="S348" s="44">
        <f t="shared" ref="S348:S349" si="63">ROUND(SUM(N348:R348),2)</f>
        <v>37.75</v>
      </c>
    </row>
    <row r="349" spans="1:19" ht="25.5" x14ac:dyDescent="0.25">
      <c r="A349" s="49" t="s">
        <v>539</v>
      </c>
      <c r="B349" s="34" t="s">
        <v>540</v>
      </c>
      <c r="C349" s="43"/>
      <c r="D349" s="41">
        <f>'[1]CMSA - ANRE'!MV288</f>
        <v>22.41</v>
      </c>
      <c r="E349" s="38">
        <f>[1]CTSA!LW36</f>
        <v>160.551125625</v>
      </c>
      <c r="F349" s="38"/>
      <c r="G349" s="38">
        <f>[1]CPSA!OX75</f>
        <v>115.08856030123525</v>
      </c>
      <c r="H349" s="38" t="str">
        <f>IF(F349&gt;0,(D349+E349+F349)*14.5%," ")</f>
        <v xml:space="preserve"> </v>
      </c>
      <c r="I349" s="38">
        <f>IF(G349&gt;0,(D349+E349+G349)*14.5%," ")</f>
        <v>43.217204459304114</v>
      </c>
      <c r="J349" s="38" t="str">
        <f>IF(F349&gt;0,SUM(D349:F349,H349)*5%," ")</f>
        <v xml:space="preserve"> </v>
      </c>
      <c r="K349" s="38">
        <f>IF(G349&gt;0,SUM(D349:E349,G349,I349)*5%," ")</f>
        <v>17.063344519276971</v>
      </c>
      <c r="L349" s="38" t="str">
        <f t="shared" si="58"/>
        <v xml:space="preserve"> </v>
      </c>
      <c r="M349" s="44">
        <f t="shared" si="59"/>
        <v>358.33</v>
      </c>
      <c r="N349" s="41">
        <f t="shared" si="60"/>
        <v>22.41</v>
      </c>
      <c r="O349" s="38"/>
      <c r="P349" s="38">
        <f>[1]CPSA!OX84</f>
        <v>11.507494591715982</v>
      </c>
      <c r="Q349" s="38">
        <f t="shared" si="61"/>
        <v>4.9180367157988165</v>
      </c>
      <c r="R349" s="38">
        <f t="shared" si="62"/>
        <v>1.9417765653757399</v>
      </c>
      <c r="S349" s="44">
        <f t="shared" si="63"/>
        <v>40.78</v>
      </c>
    </row>
    <row r="350" spans="1:19" x14ac:dyDescent="0.25">
      <c r="A350" s="54" t="s">
        <v>541</v>
      </c>
      <c r="B350" s="46" t="s">
        <v>542</v>
      </c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8"/>
    </row>
    <row r="351" spans="1:19" ht="38.25" x14ac:dyDescent="0.25">
      <c r="A351" s="49" t="s">
        <v>543</v>
      </c>
      <c r="B351" s="50" t="s">
        <v>544</v>
      </c>
      <c r="C351" s="43">
        <f>D351</f>
        <v>37.869999999999997</v>
      </c>
      <c r="D351" s="41">
        <f>'[1]CMSA - ANRE'!MX288</f>
        <v>37.869999999999997</v>
      </c>
      <c r="E351" s="38">
        <f>[1]CTSA!LY36</f>
        <v>254.20594890624997</v>
      </c>
      <c r="F351" s="38">
        <f>[1]CPSA!OZ75</f>
        <v>116.08688870360214</v>
      </c>
      <c r="G351" s="38">
        <f>[1]CPSA!OZ75</f>
        <v>116.08688870360214</v>
      </c>
      <c r="H351" s="38">
        <f>IF(F351&gt;0,(D351+E351+F351)*14.5%," ")</f>
        <v>59.183611453428547</v>
      </c>
      <c r="I351" s="38">
        <f>IF(G351&gt;0,(D351+E351+G351)*14.5%," ")</f>
        <v>59.183611453428547</v>
      </c>
      <c r="J351" s="38">
        <f>IF(F351&gt;0,SUM(D351:F351,H351)*5%," ")</f>
        <v>23.367322453164036</v>
      </c>
      <c r="K351" s="38">
        <f>IF(G351&gt;0,SUM(D351:E351,G351,I351)*5%," ")</f>
        <v>23.367322453164036</v>
      </c>
      <c r="L351" s="38">
        <f t="shared" ref="L351" si="64">IFERROR(ROUND(IF(F351&gt;0,SUM(C351,E351,F351,H351,J351)," "),2)," ")</f>
        <v>490.71</v>
      </c>
      <c r="M351" s="44">
        <f t="shared" ref="M351" si="65">ROUND(IF(G351&gt;0,SUM(D351:E351,G351,I351,K351)," "),2)</f>
        <v>490.71</v>
      </c>
      <c r="N351" s="41"/>
      <c r="O351" s="38"/>
      <c r="P351" s="38"/>
      <c r="Q351" s="38"/>
      <c r="R351" s="38"/>
      <c r="S351" s="44"/>
    </row>
    <row r="352" spans="1:19" x14ac:dyDescent="0.25">
      <c r="A352" s="54" t="s">
        <v>545</v>
      </c>
      <c r="B352" s="46" t="s">
        <v>546</v>
      </c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8"/>
    </row>
    <row r="353" spans="1:19" ht="25.5" x14ac:dyDescent="0.25">
      <c r="A353" s="49" t="s">
        <v>547</v>
      </c>
      <c r="B353" s="50" t="s">
        <v>548</v>
      </c>
      <c r="C353" s="43">
        <f>D353</f>
        <v>5.64</v>
      </c>
      <c r="D353" s="41">
        <f>'[1]CMSA - ANRE'!MZ288</f>
        <v>5.64</v>
      </c>
      <c r="E353" s="38">
        <f>[1]CTSA!LZ36</f>
        <v>160.551125625</v>
      </c>
      <c r="F353" s="38">
        <f>[1]CPSA!PA75</f>
        <v>114.00240211188614</v>
      </c>
      <c r="G353" s="38">
        <f>[1]CPSA!PA75</f>
        <v>114.00240211188614</v>
      </c>
      <c r="H353" s="38">
        <f>IF(F353&gt;0,(D353+E353+F353)*14.5%," ")</f>
        <v>40.628061521848487</v>
      </c>
      <c r="I353" s="38">
        <f>IF(G353&gt;0,(D353+E353+G353)*14.5%," ")</f>
        <v>40.628061521848487</v>
      </c>
      <c r="J353" s="38">
        <f>IF(F353&gt;0,SUM(D353:F353,H353)*5%," ")</f>
        <v>16.041079462936732</v>
      </c>
      <c r="K353" s="38">
        <f>IF(G353&gt;0,SUM(D353:E353,G353,I353)*5%," ")</f>
        <v>16.041079462936732</v>
      </c>
      <c r="L353" s="38">
        <f t="shared" ref="L353:L356" si="66">IFERROR(ROUND(IF(F353&gt;0,SUM(C353,E353,F353,H353,J353)," "),2)," ")</f>
        <v>336.86</v>
      </c>
      <c r="M353" s="44">
        <f t="shared" ref="M353:M356" si="67">ROUND(IF(G353&gt;0,SUM(D353:E353,G353,I353,K353)," "),2)</f>
        <v>336.86</v>
      </c>
      <c r="N353" s="41">
        <f>D353</f>
        <v>5.64</v>
      </c>
      <c r="O353" s="38"/>
      <c r="P353" s="38">
        <f>[1]CPSA!PA84</f>
        <v>10.421336402366876</v>
      </c>
      <c r="Q353" s="38">
        <f>SUM(N353:P353)*14.5%</f>
        <v>2.3288937783431969</v>
      </c>
      <c r="R353" s="38">
        <f>SUM(N353:Q353)*5%</f>
        <v>0.91951150903550372</v>
      </c>
      <c r="S353" s="44">
        <f>ROUND(SUM(N353:R353),2)</f>
        <v>19.309999999999999</v>
      </c>
    </row>
    <row r="354" spans="1:19" ht="25.5" x14ac:dyDescent="0.25">
      <c r="A354" s="49" t="s">
        <v>549</v>
      </c>
      <c r="B354" s="50" t="s">
        <v>550</v>
      </c>
      <c r="C354" s="58"/>
      <c r="D354" s="41">
        <f>'[1]CMSA - ANRE'!NA288</f>
        <v>4.54</v>
      </c>
      <c r="E354" s="38">
        <f>[1]CTSA!MA36</f>
        <v>160.551125625</v>
      </c>
      <c r="F354" s="38"/>
      <c r="G354" s="38">
        <f>[1]CPSA!PB75</f>
        <v>118.4504167509394</v>
      </c>
      <c r="H354" s="38" t="str">
        <f>IF(F354&gt;0,(D354+E354+F354)*14.5%," ")</f>
        <v xml:space="preserve"> </v>
      </c>
      <c r="I354" s="38">
        <f>IF(G354&gt;0,(D354+E354+G354)*14.5%," ")</f>
        <v>41.113523644511211</v>
      </c>
      <c r="J354" s="38" t="str">
        <f>IF(F354&gt;0,SUM(D354:F354,H354)*5%," ")</f>
        <v xml:space="preserve"> </v>
      </c>
      <c r="K354" s="38">
        <f>IF(G354&gt;0,SUM(D354:E354,G354,I354)*5%," ")</f>
        <v>16.23275330102253</v>
      </c>
      <c r="L354" s="38" t="str">
        <f t="shared" si="66"/>
        <v xml:space="preserve"> </v>
      </c>
      <c r="M354" s="44">
        <f t="shared" si="67"/>
        <v>340.89</v>
      </c>
      <c r="N354" s="41">
        <f t="shared" ref="N354:N356" si="68">D354</f>
        <v>4.54</v>
      </c>
      <c r="O354" s="38"/>
      <c r="P354" s="38">
        <f>[1]CPSA!PB84</f>
        <v>14.869351041420128</v>
      </c>
      <c r="Q354" s="38">
        <f t="shared" ref="Q354:Q356" si="69">SUM(N354:P354)*14.5%</f>
        <v>2.8143559010059183</v>
      </c>
      <c r="R354" s="38">
        <f t="shared" ref="R354:R356" si="70">SUM(N354:Q354)*5%</f>
        <v>1.1111853471213022</v>
      </c>
      <c r="S354" s="44">
        <f t="shared" ref="S354:S356" si="71">ROUND(SUM(N354:R354),2)</f>
        <v>23.33</v>
      </c>
    </row>
    <row r="355" spans="1:19" ht="25.5" x14ac:dyDescent="0.25">
      <c r="A355" s="49" t="s">
        <v>551</v>
      </c>
      <c r="B355" s="50" t="s">
        <v>552</v>
      </c>
      <c r="C355" s="58"/>
      <c r="D355" s="41">
        <f>'[1]CMSA - ANRE'!NB288</f>
        <v>4.6899999999999995</v>
      </c>
      <c r="E355" s="38">
        <f>[1]CTSA!MB36</f>
        <v>160.551125625</v>
      </c>
      <c r="F355" s="38"/>
      <c r="G355" s="38">
        <f>[1]CPSA!PC75</f>
        <v>123.04272740182698</v>
      </c>
      <c r="H355" s="38" t="str">
        <f>IF(F355&gt;0,(D355+E355+F355)*14.5%," ")</f>
        <v xml:space="preserve"> </v>
      </c>
      <c r="I355" s="38">
        <f>IF(G355&gt;0,(D355+E355+G355)*14.5%," ")</f>
        <v>41.801158688889913</v>
      </c>
      <c r="J355" s="38" t="str">
        <f>IF(F355&gt;0,SUM(D355:F355,H355)*5%," ")</f>
        <v xml:space="preserve"> </v>
      </c>
      <c r="K355" s="38">
        <f>IF(G355&gt;0,SUM(D355:E355,G355,I355)*5%," ")</f>
        <v>16.504250585785847</v>
      </c>
      <c r="L355" s="38" t="str">
        <f t="shared" si="66"/>
        <v xml:space="preserve"> </v>
      </c>
      <c r="M355" s="44">
        <f t="shared" si="67"/>
        <v>346.59</v>
      </c>
      <c r="N355" s="41">
        <f t="shared" si="68"/>
        <v>4.6899999999999995</v>
      </c>
      <c r="O355" s="38"/>
      <c r="P355" s="38">
        <f>[1]CPSA!PC84</f>
        <v>19.4616616923077</v>
      </c>
      <c r="Q355" s="38">
        <f t="shared" si="69"/>
        <v>3.5019909453846161</v>
      </c>
      <c r="R355" s="38">
        <f t="shared" si="70"/>
        <v>1.3826826318846157</v>
      </c>
      <c r="S355" s="44">
        <f t="shared" si="71"/>
        <v>29.04</v>
      </c>
    </row>
    <row r="356" spans="1:19" ht="25.5" x14ac:dyDescent="0.25">
      <c r="A356" s="49" t="s">
        <v>553</v>
      </c>
      <c r="B356" s="34" t="s">
        <v>554</v>
      </c>
      <c r="C356" s="58"/>
      <c r="D356" s="41">
        <f>'[1]CMSA - ANRE'!NC288</f>
        <v>5.1899999999999995</v>
      </c>
      <c r="E356" s="38">
        <f>[1]CTSA!MC36</f>
        <v>160.551125625</v>
      </c>
      <c r="F356" s="38"/>
      <c r="G356" s="38">
        <f>[1]CPSA!PD75</f>
        <v>124.78980210596899</v>
      </c>
      <c r="H356" s="38" t="str">
        <f>IF(F356&gt;0,(D356+E356+F356)*14.5%," ")</f>
        <v xml:space="preserve"> </v>
      </c>
      <c r="I356" s="38">
        <f>IF(G356&gt;0,(D356+E356+G356)*14.5%," ")</f>
        <v>42.126984520990497</v>
      </c>
      <c r="J356" s="38" t="str">
        <f>IF(F356&gt;0,SUM(D356:F356,H356)*5%," ")</f>
        <v xml:space="preserve"> </v>
      </c>
      <c r="K356" s="38">
        <f>IF(G356&gt;0,SUM(D356:E356,G356,I356)*5%," ")</f>
        <v>16.632895612597974</v>
      </c>
      <c r="L356" s="38" t="str">
        <f t="shared" si="66"/>
        <v xml:space="preserve"> </v>
      </c>
      <c r="M356" s="44">
        <f t="shared" si="67"/>
        <v>349.29</v>
      </c>
      <c r="N356" s="41">
        <f t="shared" si="68"/>
        <v>5.1899999999999995</v>
      </c>
      <c r="O356" s="38"/>
      <c r="P356" s="38">
        <f>[1]CPSA!PD84</f>
        <v>21.208736396449705</v>
      </c>
      <c r="Q356" s="38">
        <f t="shared" si="69"/>
        <v>3.8278167774852072</v>
      </c>
      <c r="R356" s="38">
        <f t="shared" si="70"/>
        <v>1.5113276586967457</v>
      </c>
      <c r="S356" s="44">
        <f t="shared" si="71"/>
        <v>31.74</v>
      </c>
    </row>
    <row r="357" spans="1:19" x14ac:dyDescent="0.25">
      <c r="A357" s="54" t="s">
        <v>555</v>
      </c>
      <c r="B357" s="46" t="s">
        <v>556</v>
      </c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8"/>
    </row>
    <row r="358" spans="1:19" ht="25.5" x14ac:dyDescent="0.25">
      <c r="A358" s="49" t="s">
        <v>557</v>
      </c>
      <c r="B358" s="50" t="s">
        <v>558</v>
      </c>
      <c r="C358" s="43">
        <f>D358</f>
        <v>0.34</v>
      </c>
      <c r="D358" s="41">
        <f>'[1]CMSA - ANRE'!ND288</f>
        <v>0.34</v>
      </c>
      <c r="E358" s="55">
        <f>[1]CTSA!MD36</f>
        <v>254.20594890624997</v>
      </c>
      <c r="F358" s="55">
        <f>[1]CPSA!PE75</f>
        <v>114.25253249058439</v>
      </c>
      <c r="G358" s="55">
        <f>[1]CPSA!PE75</f>
        <v>114.25253249058439</v>
      </c>
      <c r="H358" s="38">
        <f>IF(F358&gt;0,(D358+E358+F358)*14.5%," ")</f>
        <v>53.475779802540977</v>
      </c>
      <c r="I358" s="38">
        <f>IF(G358&gt;0,(D358+E358+G358)*14.5%," ")</f>
        <v>53.475779802540977</v>
      </c>
      <c r="J358" s="38">
        <f>IF(F358&gt;0,SUM(D358:F358,H358)*5%," ")</f>
        <v>21.113713059968767</v>
      </c>
      <c r="K358" s="38">
        <f>IF(G358&gt;0,SUM(D358:E358,G358,I358)*5%," ")</f>
        <v>21.113713059968767</v>
      </c>
      <c r="L358" s="38">
        <f t="shared" ref="L358" si="72">IFERROR(ROUND(IF(F358&gt;0,SUM(C358,E358,F358,H358,J358)," "),2)," ")</f>
        <v>443.39</v>
      </c>
      <c r="M358" s="44">
        <f t="shared" ref="M358" si="73">ROUND(IF(G358&gt;0,SUM(D358:E358,G358,I358,K358)," "),2)</f>
        <v>443.39</v>
      </c>
      <c r="N358" s="56"/>
      <c r="O358" s="55"/>
      <c r="P358" s="55"/>
      <c r="Q358" s="55"/>
      <c r="R358" s="55"/>
      <c r="S358" s="57"/>
    </row>
    <row r="359" spans="1:19" x14ac:dyDescent="0.25">
      <c r="A359" s="54" t="s">
        <v>559</v>
      </c>
      <c r="B359" s="46" t="s">
        <v>560</v>
      </c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8"/>
    </row>
    <row r="360" spans="1:19" x14ac:dyDescent="0.25">
      <c r="A360" s="49" t="s">
        <v>561</v>
      </c>
      <c r="B360" s="34" t="s">
        <v>562</v>
      </c>
      <c r="C360" s="58"/>
      <c r="D360" s="41">
        <f>'[1]CMSA - ANRE'!NE288</f>
        <v>5.64</v>
      </c>
      <c r="E360" s="38">
        <f>[1]CTSA!$ME$36</f>
        <v>160.551125625</v>
      </c>
      <c r="F360" s="38"/>
      <c r="G360" s="38">
        <f>[1]CPSA!PF75</f>
        <v>78.987237483958012</v>
      </c>
      <c r="H360" s="38" t="str">
        <f>IF(F360&gt;0,(D360+E360+F360)*14.5%," ")</f>
        <v xml:space="preserve"> </v>
      </c>
      <c r="I360" s="38">
        <f>IF(G360&gt;0,(D360+E360+G360)*14.5%," ")</f>
        <v>35.550862650798905</v>
      </c>
      <c r="J360" s="38" t="str">
        <f>IF(F360&gt;0,SUM(D360:F360,H360)*5%," ")</f>
        <v xml:space="preserve"> </v>
      </c>
      <c r="K360" s="38">
        <f>IF(G360&gt;0,SUM(D360:E360,G360,I360)*5%," ")</f>
        <v>14.036461287987846</v>
      </c>
      <c r="L360" s="38" t="str">
        <f t="shared" ref="L360:L370" si="74">IFERROR(ROUND(IF(F360&gt;0,SUM(C360,E360,F360,H360,J360)," "),2)," ")</f>
        <v xml:space="preserve"> </v>
      </c>
      <c r="M360" s="44">
        <f t="shared" ref="M360:M370" si="75">ROUND(IF(G360&gt;0,SUM(D360:E360,G360,I360,K360)," "),2)</f>
        <v>294.77</v>
      </c>
      <c r="N360" s="43">
        <f>'[1]CMSA - ANRE'!NE294</f>
        <v>5.64</v>
      </c>
      <c r="O360" s="38"/>
      <c r="P360" s="38">
        <f>[1]CPSA!PF84</f>
        <v>16.322669378698237</v>
      </c>
      <c r="Q360" s="38">
        <f>SUM(N360:P360)*14.5%</f>
        <v>3.184587059911244</v>
      </c>
      <c r="R360" s="38">
        <f>SUM(N360:Q360)*5%</f>
        <v>1.2573628219304742</v>
      </c>
      <c r="S360" s="44">
        <f>ROUND(SUM(N360:R360),2)</f>
        <v>26.4</v>
      </c>
    </row>
    <row r="361" spans="1:19" x14ac:dyDescent="0.25">
      <c r="A361" s="49" t="s">
        <v>563</v>
      </c>
      <c r="B361" s="34" t="s">
        <v>564</v>
      </c>
      <c r="C361" s="58"/>
      <c r="D361" s="41">
        <f>'[1]CMSA - ANRE'!NF288</f>
        <v>5.84</v>
      </c>
      <c r="E361" s="38">
        <f>[1]CTSA!$ME$36</f>
        <v>160.551125625</v>
      </c>
      <c r="F361" s="38"/>
      <c r="G361" s="38">
        <f>[1]CPSA!PG75</f>
        <v>79.486401685141445</v>
      </c>
      <c r="H361" s="38" t="str">
        <f t="shared" ref="H361:H370" si="76">IF(F361&gt;0,(D361+E361+F361)*14.5%," ")</f>
        <v xml:space="preserve"> </v>
      </c>
      <c r="I361" s="38">
        <f t="shared" ref="I361:I370" si="77">IF(G361&gt;0,(D361+E361+G361)*14.5%," ")</f>
        <v>35.652241459970504</v>
      </c>
      <c r="J361" s="38" t="str">
        <f t="shared" ref="J361:J370" si="78">IF(F361&gt;0,SUM(D361:F361,H361)*5%," ")</f>
        <v xml:space="preserve"> </v>
      </c>
      <c r="K361" s="38">
        <f t="shared" ref="K361:K370" si="79">IF(G361&gt;0,SUM(D361:E361,G361,I361)*5%," ")</f>
        <v>14.076488438505599</v>
      </c>
      <c r="L361" s="38" t="str">
        <f t="shared" si="74"/>
        <v xml:space="preserve"> </v>
      </c>
      <c r="M361" s="44">
        <f t="shared" si="75"/>
        <v>295.61</v>
      </c>
      <c r="N361" s="41">
        <f>'[1]CMSA - ANRE'!NF294</f>
        <v>5.84</v>
      </c>
      <c r="O361" s="38"/>
      <c r="P361" s="38">
        <f>[1]CPSA!PG84</f>
        <v>17.670412721893502</v>
      </c>
      <c r="Q361" s="38">
        <f t="shared" ref="Q361:Q370" si="80">SUM(N361:P361)*14.5%</f>
        <v>3.4090098446745576</v>
      </c>
      <c r="R361" s="38">
        <f t="shared" ref="R361:R370" si="81">SUM(N361:Q361)*5%</f>
        <v>1.345971128328403</v>
      </c>
      <c r="S361" s="44">
        <f t="shared" ref="S361:S370" si="82">ROUND(SUM(N361:R361),2)</f>
        <v>28.27</v>
      </c>
    </row>
    <row r="362" spans="1:19" x14ac:dyDescent="0.25">
      <c r="A362" s="49" t="s">
        <v>565</v>
      </c>
      <c r="B362" s="34" t="s">
        <v>566</v>
      </c>
      <c r="C362" s="58"/>
      <c r="D362" s="41">
        <f>'[1]CMSA - ANRE'!NG288</f>
        <v>6.04</v>
      </c>
      <c r="E362" s="38">
        <f>[1]CTSA!$ME$36</f>
        <v>160.551125625</v>
      </c>
      <c r="F362" s="38"/>
      <c r="G362" s="38">
        <f>[1]CPSA!PH75</f>
        <v>81.133643549046766</v>
      </c>
      <c r="H362" s="38" t="str">
        <f t="shared" si="76"/>
        <v xml:space="preserve"> </v>
      </c>
      <c r="I362" s="38">
        <f t="shared" si="77"/>
        <v>35.920091530236775</v>
      </c>
      <c r="J362" s="38" t="str">
        <f t="shared" si="78"/>
        <v xml:space="preserve"> </v>
      </c>
      <c r="K362" s="38">
        <f t="shared" si="79"/>
        <v>14.182243035214178</v>
      </c>
      <c r="L362" s="38" t="str">
        <f t="shared" si="74"/>
        <v xml:space="preserve"> </v>
      </c>
      <c r="M362" s="44">
        <f t="shared" si="75"/>
        <v>297.83</v>
      </c>
      <c r="N362" s="41">
        <f>'[1]CMSA - ANRE'!NG294</f>
        <v>6.04</v>
      </c>
      <c r="O362" s="38"/>
      <c r="P362" s="38">
        <f>[1]CPSA!PH84</f>
        <v>19.317654585798827</v>
      </c>
      <c r="Q362" s="38">
        <f t="shared" si="80"/>
        <v>3.6768599149408296</v>
      </c>
      <c r="R362" s="38">
        <f t="shared" si="81"/>
        <v>1.4517257250369831</v>
      </c>
      <c r="S362" s="44">
        <f t="shared" si="82"/>
        <v>30.49</v>
      </c>
    </row>
    <row r="363" spans="1:19" x14ac:dyDescent="0.25">
      <c r="A363" s="49" t="s">
        <v>567</v>
      </c>
      <c r="B363" s="34" t="s">
        <v>568</v>
      </c>
      <c r="C363" s="58"/>
      <c r="D363" s="41">
        <f>'[1]CMSA - ANRE'!NH288</f>
        <v>6.4399999999999995</v>
      </c>
      <c r="E363" s="38">
        <f>[1]CTSA!$ME$36</f>
        <v>160.551125625</v>
      </c>
      <c r="F363" s="38"/>
      <c r="G363" s="38">
        <f>[1]CPSA!PI75</f>
        <v>81.133643549046766</v>
      </c>
      <c r="H363" s="38" t="str">
        <f t="shared" si="76"/>
        <v xml:space="preserve"> </v>
      </c>
      <c r="I363" s="38">
        <f t="shared" si="77"/>
        <v>35.978091530236782</v>
      </c>
      <c r="J363" s="38" t="str">
        <f t="shared" si="78"/>
        <v xml:space="preserve"> </v>
      </c>
      <c r="K363" s="38">
        <f t="shared" si="79"/>
        <v>14.205143035214178</v>
      </c>
      <c r="L363" s="38" t="str">
        <f t="shared" si="74"/>
        <v xml:space="preserve"> </v>
      </c>
      <c r="M363" s="44">
        <f t="shared" si="75"/>
        <v>298.31</v>
      </c>
      <c r="N363" s="41">
        <f>'[1]CMSA - ANRE'!NH294</f>
        <v>6.4399999999999995</v>
      </c>
      <c r="O363" s="38"/>
      <c r="P363" s="38">
        <f>[1]CPSA!PI84</f>
        <v>19.317654585798827</v>
      </c>
      <c r="Q363" s="38">
        <f t="shared" si="80"/>
        <v>3.7348599149408295</v>
      </c>
      <c r="R363" s="38">
        <f t="shared" si="81"/>
        <v>1.474625725036983</v>
      </c>
      <c r="S363" s="44">
        <f t="shared" si="82"/>
        <v>30.97</v>
      </c>
    </row>
    <row r="364" spans="1:19" x14ac:dyDescent="0.25">
      <c r="A364" s="49" t="s">
        <v>569</v>
      </c>
      <c r="B364" s="34" t="s">
        <v>570</v>
      </c>
      <c r="C364" s="58"/>
      <c r="D364" s="41">
        <f>'[1]CMSA - ANRE'!NI288</f>
        <v>6.64</v>
      </c>
      <c r="E364" s="38">
        <f>[1]CTSA!$ME$36</f>
        <v>160.551125625</v>
      </c>
      <c r="F364" s="38"/>
      <c r="G364" s="38">
        <f>[1]CPSA!PJ75</f>
        <v>81.632807750230199</v>
      </c>
      <c r="H364" s="38" t="str">
        <f t="shared" si="76"/>
        <v xml:space="preserve"> </v>
      </c>
      <c r="I364" s="38">
        <f t="shared" si="77"/>
        <v>36.079470339408374</v>
      </c>
      <c r="J364" s="38" t="str">
        <f t="shared" si="78"/>
        <v xml:space="preserve"> </v>
      </c>
      <c r="K364" s="38">
        <f t="shared" si="79"/>
        <v>14.245170185731929</v>
      </c>
      <c r="L364" s="38" t="str">
        <f t="shared" si="74"/>
        <v xml:space="preserve"> </v>
      </c>
      <c r="M364" s="44">
        <f t="shared" si="75"/>
        <v>299.14999999999998</v>
      </c>
      <c r="N364" s="41">
        <f>'[1]CMSA - ANRE'!NI294</f>
        <v>6.64</v>
      </c>
      <c r="O364" s="38"/>
      <c r="P364" s="38">
        <f>[1]CPSA!PJ84</f>
        <v>19.816818786982253</v>
      </c>
      <c r="Q364" s="38">
        <f t="shared" si="80"/>
        <v>3.8362387241124267</v>
      </c>
      <c r="R364" s="38">
        <f t="shared" si="81"/>
        <v>1.5146528755547342</v>
      </c>
      <c r="S364" s="44">
        <f t="shared" si="82"/>
        <v>31.81</v>
      </c>
    </row>
    <row r="365" spans="1:19" x14ac:dyDescent="0.25">
      <c r="A365" s="49" t="s">
        <v>571</v>
      </c>
      <c r="B365" s="34" t="s">
        <v>572</v>
      </c>
      <c r="C365" s="58"/>
      <c r="D365" s="41">
        <f>'[1]CMSA - ANRE'!NJ288</f>
        <v>6.84</v>
      </c>
      <c r="E365" s="38">
        <f>[1]CTSA!$ME$36</f>
        <v>160.551125625</v>
      </c>
      <c r="F365" s="38"/>
      <c r="G365" s="38">
        <f>[1]CPSA!PK75</f>
        <v>81.632807750230199</v>
      </c>
      <c r="H365" s="38" t="str">
        <f t="shared" si="76"/>
        <v xml:space="preserve"> </v>
      </c>
      <c r="I365" s="38">
        <f t="shared" si="77"/>
        <v>36.108470339408377</v>
      </c>
      <c r="J365" s="38" t="str">
        <f t="shared" si="78"/>
        <v xml:space="preserve"> </v>
      </c>
      <c r="K365" s="38">
        <f t="shared" si="79"/>
        <v>14.256620185731931</v>
      </c>
      <c r="L365" s="38" t="str">
        <f t="shared" si="74"/>
        <v xml:space="preserve"> </v>
      </c>
      <c r="M365" s="44">
        <f t="shared" si="75"/>
        <v>299.39</v>
      </c>
      <c r="N365" s="41">
        <f>'[1]CMSA - ANRE'!NJ294</f>
        <v>6.84</v>
      </c>
      <c r="O365" s="38"/>
      <c r="P365" s="38">
        <f>[1]CPSA!PK84</f>
        <v>19.816818786982253</v>
      </c>
      <c r="Q365" s="38">
        <f t="shared" si="80"/>
        <v>3.8652387241124266</v>
      </c>
      <c r="R365" s="38">
        <f t="shared" si="81"/>
        <v>1.5261028755547341</v>
      </c>
      <c r="S365" s="44">
        <f t="shared" si="82"/>
        <v>32.049999999999997</v>
      </c>
    </row>
    <row r="366" spans="1:19" x14ac:dyDescent="0.25">
      <c r="A366" s="49" t="s">
        <v>573</v>
      </c>
      <c r="B366" s="50" t="s">
        <v>574</v>
      </c>
      <c r="C366" s="58"/>
      <c r="D366" s="41">
        <f>'[1]CMSA - ANRE'!NK288</f>
        <v>4.54</v>
      </c>
      <c r="E366" s="38">
        <f>[1]CTSA!$ME$36</f>
        <v>160.551125625</v>
      </c>
      <c r="F366" s="38"/>
      <c r="G366" s="38">
        <f>[1]CPSA!PL75</f>
        <v>95.759154643721303</v>
      </c>
      <c r="H366" s="38" t="str">
        <f t="shared" si="76"/>
        <v xml:space="preserve"> </v>
      </c>
      <c r="I366" s="38">
        <f t="shared" si="77"/>
        <v>37.823290638964586</v>
      </c>
      <c r="J366" s="38" t="str">
        <f t="shared" si="78"/>
        <v xml:space="preserve"> </v>
      </c>
      <c r="K366" s="38">
        <f t="shared" si="79"/>
        <v>14.933678545384295</v>
      </c>
      <c r="L366" s="38" t="str">
        <f t="shared" si="74"/>
        <v xml:space="preserve"> </v>
      </c>
      <c r="M366" s="44">
        <f t="shared" si="75"/>
        <v>313.61</v>
      </c>
      <c r="N366" s="41">
        <f>'[1]CMSA - ANRE'!NK294</f>
        <v>4.54</v>
      </c>
      <c r="O366" s="38"/>
      <c r="P366" s="38">
        <f>[1]CPSA!PL84</f>
        <v>33.943165680473349</v>
      </c>
      <c r="Q366" s="38">
        <f t="shared" si="80"/>
        <v>5.5800590236686354</v>
      </c>
      <c r="R366" s="38">
        <f t="shared" si="81"/>
        <v>2.2031612352070993</v>
      </c>
      <c r="S366" s="44">
        <f t="shared" si="82"/>
        <v>46.27</v>
      </c>
    </row>
    <row r="367" spans="1:19" x14ac:dyDescent="0.25">
      <c r="A367" s="49" t="s">
        <v>575</v>
      </c>
      <c r="B367" s="50" t="s">
        <v>576</v>
      </c>
      <c r="C367" s="58"/>
      <c r="D367" s="41">
        <f>'[1]CMSA - ANRE'!NL288</f>
        <v>4.54</v>
      </c>
      <c r="E367" s="38">
        <f>[1]CTSA!$ME$36</f>
        <v>160.551125625</v>
      </c>
      <c r="F367" s="38"/>
      <c r="G367" s="38">
        <f>[1]CPSA!PM75</f>
        <v>95.759154643721303</v>
      </c>
      <c r="H367" s="38" t="str">
        <f t="shared" si="76"/>
        <v xml:space="preserve"> </v>
      </c>
      <c r="I367" s="38">
        <f t="shared" si="77"/>
        <v>37.823290638964586</v>
      </c>
      <c r="J367" s="38" t="str">
        <f t="shared" si="78"/>
        <v xml:space="preserve"> </v>
      </c>
      <c r="K367" s="38">
        <f t="shared" si="79"/>
        <v>14.933678545384295</v>
      </c>
      <c r="L367" s="38" t="str">
        <f t="shared" si="74"/>
        <v xml:space="preserve"> </v>
      </c>
      <c r="M367" s="44">
        <f t="shared" si="75"/>
        <v>313.61</v>
      </c>
      <c r="N367" s="41">
        <f>'[1]CMSA - ANRE'!NL294</f>
        <v>4.54</v>
      </c>
      <c r="O367" s="38"/>
      <c r="P367" s="38">
        <f>[1]CPSA!PM84</f>
        <v>33.943165680473349</v>
      </c>
      <c r="Q367" s="38">
        <f t="shared" si="80"/>
        <v>5.5800590236686354</v>
      </c>
      <c r="R367" s="38">
        <f t="shared" si="81"/>
        <v>2.2031612352070993</v>
      </c>
      <c r="S367" s="44">
        <f t="shared" si="82"/>
        <v>46.27</v>
      </c>
    </row>
    <row r="368" spans="1:19" x14ac:dyDescent="0.25">
      <c r="A368" s="49" t="s">
        <v>577</v>
      </c>
      <c r="B368" s="50" t="s">
        <v>578</v>
      </c>
      <c r="C368" s="58"/>
      <c r="D368" s="41">
        <f>'[1]CMSA - ANRE'!NM288</f>
        <v>4.54</v>
      </c>
      <c r="E368" s="38">
        <f>[1]CTSA!$ME$36</f>
        <v>160.551125625</v>
      </c>
      <c r="F368" s="38"/>
      <c r="G368" s="38">
        <f>[1]CPSA!PN75</f>
        <v>111.38299414076273</v>
      </c>
      <c r="H368" s="38" t="str">
        <f t="shared" si="76"/>
        <v xml:space="preserve"> </v>
      </c>
      <c r="I368" s="38">
        <f t="shared" si="77"/>
        <v>40.088747366035591</v>
      </c>
      <c r="J368" s="38" t="str">
        <f t="shared" si="78"/>
        <v xml:space="preserve"> </v>
      </c>
      <c r="K368" s="38">
        <f t="shared" si="79"/>
        <v>15.828143356589917</v>
      </c>
      <c r="L368" s="38" t="str">
        <f t="shared" si="74"/>
        <v xml:space="preserve"> </v>
      </c>
      <c r="M368" s="44">
        <f t="shared" si="75"/>
        <v>332.39</v>
      </c>
      <c r="N368" s="41">
        <f>'[1]CMSA - ANRE'!NM294</f>
        <v>4.54</v>
      </c>
      <c r="O368" s="38"/>
      <c r="P368" s="38">
        <f>[1]CPSA!PN84</f>
        <v>49.567005177514801</v>
      </c>
      <c r="Q368" s="38">
        <f t="shared" si="80"/>
        <v>7.8455157507396454</v>
      </c>
      <c r="R368" s="38">
        <f t="shared" si="81"/>
        <v>3.0976260464127225</v>
      </c>
      <c r="S368" s="44">
        <f t="shared" si="82"/>
        <v>65.05</v>
      </c>
    </row>
    <row r="369" spans="1:19" x14ac:dyDescent="0.25">
      <c r="A369" s="49" t="s">
        <v>579</v>
      </c>
      <c r="B369" s="50" t="s">
        <v>580</v>
      </c>
      <c r="C369" s="58"/>
      <c r="D369" s="41">
        <f>'[1]CMSA - ANRE'!NN288</f>
        <v>4.6399999999999997</v>
      </c>
      <c r="E369" s="38">
        <f>[1]CTSA!$ME$36</f>
        <v>160.551125625</v>
      </c>
      <c r="F369" s="38"/>
      <c r="G369" s="38">
        <f>[1]CPSA!PO75</f>
        <v>111.38299414076273</v>
      </c>
      <c r="H369" s="38" t="str">
        <f t="shared" si="76"/>
        <v xml:space="preserve"> </v>
      </c>
      <c r="I369" s="38">
        <f t="shared" si="77"/>
        <v>40.103247366035589</v>
      </c>
      <c r="J369" s="38" t="str">
        <f t="shared" si="78"/>
        <v xml:space="preserve"> </v>
      </c>
      <c r="K369" s="38">
        <f t="shared" si="79"/>
        <v>15.833868356589916</v>
      </c>
      <c r="L369" s="38" t="str">
        <f t="shared" si="74"/>
        <v xml:space="preserve"> </v>
      </c>
      <c r="M369" s="44">
        <f t="shared" si="75"/>
        <v>332.51</v>
      </c>
      <c r="N369" s="41">
        <f>'[1]CMSA - ANRE'!NN294</f>
        <v>4.6399999999999997</v>
      </c>
      <c r="O369" s="38"/>
      <c r="P369" s="38">
        <f>[1]CPSA!PO84</f>
        <v>49.567005177514801</v>
      </c>
      <c r="Q369" s="38">
        <f t="shared" si="80"/>
        <v>7.8600157507396453</v>
      </c>
      <c r="R369" s="38">
        <f t="shared" si="81"/>
        <v>3.1033510464127225</v>
      </c>
      <c r="S369" s="44">
        <f t="shared" si="82"/>
        <v>65.17</v>
      </c>
    </row>
    <row r="370" spans="1:19" x14ac:dyDescent="0.25">
      <c r="A370" s="49" t="s">
        <v>581</v>
      </c>
      <c r="B370" s="50" t="s">
        <v>582</v>
      </c>
      <c r="C370" s="58"/>
      <c r="D370" s="41">
        <f>'[1]CMSA - ANRE'!NO288</f>
        <v>4.6899999999999995</v>
      </c>
      <c r="E370" s="38">
        <f>[1]CTSA!$ME$36</f>
        <v>160.551125625</v>
      </c>
      <c r="F370" s="38"/>
      <c r="G370" s="38">
        <f>[1]CPSA!PP75</f>
        <v>111.38299414076273</v>
      </c>
      <c r="H370" s="38" t="str">
        <f t="shared" si="76"/>
        <v xml:space="preserve"> </v>
      </c>
      <c r="I370" s="38">
        <f t="shared" si="77"/>
        <v>40.110497366035588</v>
      </c>
      <c r="J370" s="38" t="str">
        <f t="shared" si="78"/>
        <v xml:space="preserve"> </v>
      </c>
      <c r="K370" s="38">
        <f t="shared" si="79"/>
        <v>15.836730856589917</v>
      </c>
      <c r="L370" s="38" t="str">
        <f t="shared" si="74"/>
        <v xml:space="preserve"> </v>
      </c>
      <c r="M370" s="44">
        <f t="shared" si="75"/>
        <v>332.57</v>
      </c>
      <c r="N370" s="41">
        <f>'[1]CMSA - ANRE'!NO294</f>
        <v>4.6899999999999995</v>
      </c>
      <c r="O370" s="38"/>
      <c r="P370" s="38">
        <f>[1]CPSA!PP84</f>
        <v>49.567005177514801</v>
      </c>
      <c r="Q370" s="38">
        <f t="shared" si="80"/>
        <v>7.8672657507396453</v>
      </c>
      <c r="R370" s="38">
        <f t="shared" si="81"/>
        <v>3.1062135464127225</v>
      </c>
      <c r="S370" s="44">
        <f t="shared" si="82"/>
        <v>65.23</v>
      </c>
    </row>
    <row r="371" spans="1:19" x14ac:dyDescent="0.25">
      <c r="A371" s="54" t="s">
        <v>583</v>
      </c>
      <c r="B371" s="46" t="s">
        <v>584</v>
      </c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8"/>
    </row>
    <row r="372" spans="1:19" ht="25.5" x14ac:dyDescent="0.25">
      <c r="A372" s="49" t="s">
        <v>585</v>
      </c>
      <c r="B372" s="34" t="s">
        <v>586</v>
      </c>
      <c r="C372" s="43">
        <f>D372</f>
        <v>8.98</v>
      </c>
      <c r="D372" s="41">
        <f>'[1]CMSA - ANRE'!NP288</f>
        <v>8.98</v>
      </c>
      <c r="E372" s="38">
        <f>[1]CTSA!$MI$36</f>
        <v>321.10225124999999</v>
      </c>
      <c r="F372" s="38">
        <f>[1]CPSA!PQ75</f>
        <v>138.50707112176215</v>
      </c>
      <c r="G372" s="38">
        <f>[1]CPSA!PQ75</f>
        <v>138.50707112176215</v>
      </c>
      <c r="H372" s="38">
        <f>IF(F372&gt;0,(D372+E372+F372)*14.5%," ")</f>
        <v>67.945451743905508</v>
      </c>
      <c r="I372" s="38">
        <f>IF(G372&gt;0,(D372+E372+G372)*14.5%," ")</f>
        <v>67.945451743905508</v>
      </c>
      <c r="J372" s="38">
        <f>IF(F372&gt;0,SUM(D372:F372,H372)*5%," ")</f>
        <v>26.826738705783384</v>
      </c>
      <c r="K372" s="38">
        <f>IF(G372&gt;0,SUM(D372:E372,G372,I372)*5%," ")</f>
        <v>26.826738705783384</v>
      </c>
      <c r="L372" s="38">
        <f t="shared" ref="L372:L382" si="83">IFERROR(ROUND(IF(F372&gt;0,SUM(C372,E372,F372,H372,J372)," "),2)," ")</f>
        <v>563.36</v>
      </c>
      <c r="M372" s="44">
        <f t="shared" ref="M372:M382" si="84">ROUND(IF(G372&gt;0,SUM(D372:E372,G372,I372,K372)," "),2)</f>
        <v>563.36</v>
      </c>
      <c r="N372" s="41">
        <f>'[1]CMSA - ANRE'!NP294</f>
        <v>8.98</v>
      </c>
      <c r="O372" s="38"/>
      <c r="P372" s="38">
        <f>[1]CPSA!PQ84</f>
        <v>13.177934911242604</v>
      </c>
      <c r="Q372" s="38">
        <f>SUM(N372:P372)*14.5%</f>
        <v>3.2129005621301778</v>
      </c>
      <c r="R372" s="38">
        <f>SUM(N372:Q372)*5%</f>
        <v>1.2685417736686393</v>
      </c>
      <c r="S372" s="44">
        <f>ROUND(SUM(N372:R372),2)</f>
        <v>26.64</v>
      </c>
    </row>
    <row r="373" spans="1:19" ht="25.5" x14ac:dyDescent="0.25">
      <c r="A373" s="49" t="s">
        <v>587</v>
      </c>
      <c r="B373" s="34" t="s">
        <v>588</v>
      </c>
      <c r="C373" s="43"/>
      <c r="D373" s="41">
        <f>'[1]CMSA - ANRE'!NQ288</f>
        <v>9.18</v>
      </c>
      <c r="E373" s="38">
        <f>[1]CTSA!$MI$36</f>
        <v>321.10225124999999</v>
      </c>
      <c r="F373" s="38"/>
      <c r="G373" s="38">
        <f>[1]CPSA!PR75</f>
        <v>139.35565026377401</v>
      </c>
      <c r="H373" s="38" t="str">
        <f t="shared" ref="H373:H382" si="85">IF(F373&gt;0,(D373+E373+F373)*14.5%," ")</f>
        <v xml:space="preserve"> </v>
      </c>
      <c r="I373" s="38">
        <f t="shared" ref="I373:I382" si="86">IF(G373&gt;0,(D373+E373+G373)*14.5%," ")</f>
        <v>68.097495719497232</v>
      </c>
      <c r="J373" s="38" t="str">
        <f t="shared" ref="J373:J382" si="87">IF(F373&gt;0,SUM(D373:F373,H373)*5%," ")</f>
        <v xml:space="preserve"> </v>
      </c>
      <c r="K373" s="38">
        <f t="shared" ref="K373:K382" si="88">IF(G373&gt;0,SUM(D373:E373,G373,I373)*5%," ")</f>
        <v>26.886769861663563</v>
      </c>
      <c r="L373" s="38" t="str">
        <f t="shared" si="83"/>
        <v xml:space="preserve"> </v>
      </c>
      <c r="M373" s="44">
        <f t="shared" si="84"/>
        <v>564.62</v>
      </c>
      <c r="N373" s="41">
        <f>'[1]CMSA - ANRE'!NQ294</f>
        <v>9.18</v>
      </c>
      <c r="O373" s="38"/>
      <c r="P373" s="38">
        <f>[1]CPSA!PR84</f>
        <v>15.723672337278103</v>
      </c>
      <c r="Q373" s="38">
        <f t="shared" ref="Q373:Q382" si="89">SUM(N373:P373)*14.5%</f>
        <v>3.6110324889053245</v>
      </c>
      <c r="R373" s="38">
        <f t="shared" ref="R373:R382" si="90">SUM(N373:Q373)*5%</f>
        <v>1.4257352413091713</v>
      </c>
      <c r="S373" s="44">
        <f t="shared" ref="S373:S382" si="91">ROUND(SUM(N373:R373),2)</f>
        <v>29.94</v>
      </c>
    </row>
    <row r="374" spans="1:19" ht="25.5" x14ac:dyDescent="0.25">
      <c r="A374" s="49" t="s">
        <v>589</v>
      </c>
      <c r="B374" s="34" t="s">
        <v>590</v>
      </c>
      <c r="C374" s="43"/>
      <c r="D374" s="41">
        <f>'[1]CMSA - ANRE'!NR288</f>
        <v>9.379999999999999</v>
      </c>
      <c r="E374" s="38">
        <f>[1]CTSA!$MI$36</f>
        <v>321.10225124999999</v>
      </c>
      <c r="F374" s="38"/>
      <c r="G374" s="38">
        <f>[1]CPSA!PS75</f>
        <v>141.65180558921779</v>
      </c>
      <c r="H374" s="38" t="str">
        <f t="shared" si="85"/>
        <v xml:space="preserve"> </v>
      </c>
      <c r="I374" s="38">
        <f t="shared" si="86"/>
        <v>68.459438241686584</v>
      </c>
      <c r="J374" s="38" t="str">
        <f t="shared" si="87"/>
        <v xml:space="preserve"> </v>
      </c>
      <c r="K374" s="38">
        <f t="shared" si="88"/>
        <v>27.029674754045221</v>
      </c>
      <c r="L374" s="38" t="str">
        <f t="shared" si="83"/>
        <v xml:space="preserve"> </v>
      </c>
      <c r="M374" s="44">
        <f t="shared" si="84"/>
        <v>567.62</v>
      </c>
      <c r="N374" s="41">
        <f>'[1]CMSA - ANRE'!NR294</f>
        <v>9.379999999999999</v>
      </c>
      <c r="O374" s="38"/>
      <c r="P374" s="38">
        <f>[1]CPSA!PS84</f>
        <v>18.019827662721891</v>
      </c>
      <c r="Q374" s="38">
        <f t="shared" si="89"/>
        <v>3.972975011094674</v>
      </c>
      <c r="R374" s="38">
        <f t="shared" si="90"/>
        <v>1.5686401336908284</v>
      </c>
      <c r="S374" s="44">
        <f t="shared" si="91"/>
        <v>32.94</v>
      </c>
    </row>
    <row r="375" spans="1:19" ht="25.5" x14ac:dyDescent="0.25">
      <c r="A375" s="49" t="s">
        <v>591</v>
      </c>
      <c r="B375" s="34" t="s">
        <v>592</v>
      </c>
      <c r="C375" s="43"/>
      <c r="D375" s="41">
        <f>'[1]CMSA - ANRE'!NS288</f>
        <v>9.7799999999999994</v>
      </c>
      <c r="E375" s="38">
        <f>[1]CTSA!$MI$36</f>
        <v>321.10225124999999</v>
      </c>
      <c r="F375" s="38"/>
      <c r="G375" s="38">
        <f>[1]CPSA!PT75</f>
        <v>141.65180558921779</v>
      </c>
      <c r="H375" s="38" t="str">
        <f t="shared" si="85"/>
        <v xml:space="preserve"> </v>
      </c>
      <c r="I375" s="38">
        <f t="shared" si="86"/>
        <v>68.517438241686577</v>
      </c>
      <c r="J375" s="38" t="str">
        <f t="shared" si="87"/>
        <v xml:space="preserve"> </v>
      </c>
      <c r="K375" s="38">
        <f t="shared" si="88"/>
        <v>27.052574754045221</v>
      </c>
      <c r="L375" s="38" t="str">
        <f t="shared" si="83"/>
        <v xml:space="preserve"> </v>
      </c>
      <c r="M375" s="44">
        <f t="shared" si="84"/>
        <v>568.1</v>
      </c>
      <c r="N375" s="41">
        <f>'[1]CMSA - ANRE'!NS294</f>
        <v>9.7799999999999994</v>
      </c>
      <c r="O375" s="38"/>
      <c r="P375" s="38">
        <f>[1]CPSA!PT84</f>
        <v>18.019827662721891</v>
      </c>
      <c r="Q375" s="38">
        <f t="shared" si="89"/>
        <v>4.0309750110946734</v>
      </c>
      <c r="R375" s="38">
        <f t="shared" si="90"/>
        <v>1.5915401336908284</v>
      </c>
      <c r="S375" s="44">
        <f t="shared" si="91"/>
        <v>33.42</v>
      </c>
    </row>
    <row r="376" spans="1:19" ht="25.5" x14ac:dyDescent="0.25">
      <c r="A376" s="49" t="s">
        <v>593</v>
      </c>
      <c r="B376" s="34" t="s">
        <v>594</v>
      </c>
      <c r="C376" s="43"/>
      <c r="D376" s="41">
        <f>'[1]CMSA - ANRE'!NT288</f>
        <v>9.98</v>
      </c>
      <c r="E376" s="38">
        <f>[1]CTSA!$MI$36</f>
        <v>321.10225124999999</v>
      </c>
      <c r="F376" s="38"/>
      <c r="G376" s="38">
        <f>[1]CPSA!PU75</f>
        <v>141.65180558921779</v>
      </c>
      <c r="H376" s="38" t="str">
        <f t="shared" si="85"/>
        <v xml:space="preserve"> </v>
      </c>
      <c r="I376" s="38">
        <f t="shared" si="86"/>
        <v>68.546438241686587</v>
      </c>
      <c r="J376" s="38" t="str">
        <f t="shared" si="87"/>
        <v xml:space="preserve"> </v>
      </c>
      <c r="K376" s="38">
        <f t="shared" si="88"/>
        <v>27.064024754045221</v>
      </c>
      <c r="L376" s="38" t="str">
        <f t="shared" si="83"/>
        <v xml:space="preserve"> </v>
      </c>
      <c r="M376" s="44">
        <f t="shared" si="84"/>
        <v>568.34</v>
      </c>
      <c r="N376" s="41">
        <f>'[1]CMSA - ANRE'!NT294</f>
        <v>9.98</v>
      </c>
      <c r="O376" s="38"/>
      <c r="P376" s="38">
        <f>[1]CPSA!PU84</f>
        <v>18.019827662721891</v>
      </c>
      <c r="Q376" s="38">
        <f t="shared" si="89"/>
        <v>4.0599750110946742</v>
      </c>
      <c r="R376" s="38">
        <f t="shared" si="90"/>
        <v>1.6029901336908283</v>
      </c>
      <c r="S376" s="44">
        <f t="shared" si="91"/>
        <v>33.659999999999997</v>
      </c>
    </row>
    <row r="377" spans="1:19" ht="25.5" x14ac:dyDescent="0.25">
      <c r="A377" s="49" t="s">
        <v>595</v>
      </c>
      <c r="B377" s="34" t="s">
        <v>596</v>
      </c>
      <c r="C377" s="43"/>
      <c r="D377" s="41">
        <f>'[1]CMSA - ANRE'!NU288</f>
        <v>10.18</v>
      </c>
      <c r="E377" s="38">
        <f>[1]CTSA!$MI$36</f>
        <v>321.10225124999999</v>
      </c>
      <c r="F377" s="38"/>
      <c r="G377" s="38">
        <f>[1]CPSA!PV75</f>
        <v>141.65180558921779</v>
      </c>
      <c r="H377" s="38" t="str">
        <f t="shared" si="85"/>
        <v xml:space="preserve"> </v>
      </c>
      <c r="I377" s="38">
        <f t="shared" si="86"/>
        <v>68.57543824168657</v>
      </c>
      <c r="J377" s="38" t="str">
        <f t="shared" si="87"/>
        <v xml:space="preserve"> </v>
      </c>
      <c r="K377" s="38">
        <f t="shared" si="88"/>
        <v>27.075474754045217</v>
      </c>
      <c r="L377" s="38" t="str">
        <f t="shared" si="83"/>
        <v xml:space="preserve"> </v>
      </c>
      <c r="M377" s="44">
        <f t="shared" si="84"/>
        <v>568.58000000000004</v>
      </c>
      <c r="N377" s="41">
        <f>'[1]CMSA - ANRE'!NU294</f>
        <v>10.18</v>
      </c>
      <c r="O377" s="38"/>
      <c r="P377" s="38">
        <f>[1]CPSA!PV84</f>
        <v>18.019827662721891</v>
      </c>
      <c r="Q377" s="38">
        <f t="shared" si="89"/>
        <v>4.0889750110946741</v>
      </c>
      <c r="R377" s="38">
        <f t="shared" si="90"/>
        <v>1.6144401336908283</v>
      </c>
      <c r="S377" s="44">
        <f t="shared" si="91"/>
        <v>33.9</v>
      </c>
    </row>
    <row r="378" spans="1:19" ht="25.5" x14ac:dyDescent="0.25">
      <c r="A378" s="49" t="s">
        <v>597</v>
      </c>
      <c r="B378" s="50" t="s">
        <v>598</v>
      </c>
      <c r="C378" s="43"/>
      <c r="D378" s="41">
        <f>'[1]CMSA - ANRE'!NV288</f>
        <v>9.08</v>
      </c>
      <c r="E378" s="38">
        <f>[1]CTSA!$MI$36</f>
        <v>321.10225124999999</v>
      </c>
      <c r="F378" s="38"/>
      <c r="G378" s="38">
        <f>[1]CPSA!PW75</f>
        <v>148.83977008625919</v>
      </c>
      <c r="H378" s="38" t="str">
        <f t="shared" si="85"/>
        <v xml:space="preserve"> </v>
      </c>
      <c r="I378" s="38">
        <f t="shared" si="86"/>
        <v>69.458193093757572</v>
      </c>
      <c r="J378" s="38" t="str">
        <f t="shared" si="87"/>
        <v xml:space="preserve"> </v>
      </c>
      <c r="K378" s="38">
        <f t="shared" si="88"/>
        <v>27.424010721500839</v>
      </c>
      <c r="L378" s="38" t="str">
        <f t="shared" si="83"/>
        <v xml:space="preserve"> </v>
      </c>
      <c r="M378" s="44">
        <f t="shared" si="84"/>
        <v>575.9</v>
      </c>
      <c r="N378" s="41">
        <f>'[1]CMSA - ANRE'!NV294</f>
        <v>9.08</v>
      </c>
      <c r="O378" s="38"/>
      <c r="P378" s="38">
        <f>[1]CPSA!PW84</f>
        <v>25.207792159763308</v>
      </c>
      <c r="Q378" s="38">
        <f t="shared" si="89"/>
        <v>4.9717298631656792</v>
      </c>
      <c r="R378" s="38">
        <f t="shared" si="90"/>
        <v>1.9629761011464493</v>
      </c>
      <c r="S378" s="44">
        <f t="shared" si="91"/>
        <v>41.22</v>
      </c>
    </row>
    <row r="379" spans="1:19" ht="25.5" x14ac:dyDescent="0.25">
      <c r="A379" s="49" t="s">
        <v>599</v>
      </c>
      <c r="B379" s="50" t="s">
        <v>600</v>
      </c>
      <c r="C379" s="43"/>
      <c r="D379" s="41">
        <f>'[1]CMSA - ANRE'!NW288</f>
        <v>9.08</v>
      </c>
      <c r="E379" s="38">
        <f>[1]CTSA!$MI$36</f>
        <v>321.10225124999999</v>
      </c>
      <c r="F379" s="38"/>
      <c r="G379" s="38">
        <f>[1]CPSA!PX75</f>
        <v>148.83977008625919</v>
      </c>
      <c r="H379" s="38" t="str">
        <f t="shared" si="85"/>
        <v xml:space="preserve"> </v>
      </c>
      <c r="I379" s="38">
        <f t="shared" si="86"/>
        <v>69.458193093757572</v>
      </c>
      <c r="J379" s="38" t="str">
        <f t="shared" si="87"/>
        <v xml:space="preserve"> </v>
      </c>
      <c r="K379" s="38">
        <f t="shared" si="88"/>
        <v>27.424010721500839</v>
      </c>
      <c r="L379" s="38" t="str">
        <f t="shared" si="83"/>
        <v xml:space="preserve"> </v>
      </c>
      <c r="M379" s="44">
        <f t="shared" si="84"/>
        <v>575.9</v>
      </c>
      <c r="N379" s="41">
        <f>'[1]CMSA - ANRE'!NW294</f>
        <v>9.08</v>
      </c>
      <c r="O379" s="38"/>
      <c r="P379" s="38">
        <f>[1]CPSA!PX84</f>
        <v>25.207792159763308</v>
      </c>
      <c r="Q379" s="38">
        <f t="shared" si="89"/>
        <v>4.9717298631656792</v>
      </c>
      <c r="R379" s="38">
        <f t="shared" si="90"/>
        <v>1.9629761011464493</v>
      </c>
      <c r="S379" s="44">
        <f t="shared" si="91"/>
        <v>41.22</v>
      </c>
    </row>
    <row r="380" spans="1:19" ht="25.5" x14ac:dyDescent="0.25">
      <c r="A380" s="49" t="s">
        <v>601</v>
      </c>
      <c r="B380" s="50" t="s">
        <v>602</v>
      </c>
      <c r="C380" s="43"/>
      <c r="D380" s="41">
        <f>'[1]CMSA - ANRE'!NX288</f>
        <v>9.08</v>
      </c>
      <c r="E380" s="38">
        <f>[1]CTSA!$MI$36</f>
        <v>321.10225124999999</v>
      </c>
      <c r="F380" s="38"/>
      <c r="G380" s="38">
        <f>[1]CPSA!PY75</f>
        <v>155.82806890282725</v>
      </c>
      <c r="H380" s="38" t="str">
        <f t="shared" si="85"/>
        <v xml:space="preserve"> </v>
      </c>
      <c r="I380" s="38">
        <f t="shared" si="86"/>
        <v>70.471496422159944</v>
      </c>
      <c r="J380" s="38" t="str">
        <f t="shared" si="87"/>
        <v xml:space="preserve"> </v>
      </c>
      <c r="K380" s="38">
        <f t="shared" si="88"/>
        <v>27.824090828749362</v>
      </c>
      <c r="L380" s="38" t="str">
        <f t="shared" si="83"/>
        <v xml:space="preserve"> </v>
      </c>
      <c r="M380" s="44">
        <f t="shared" si="84"/>
        <v>584.30999999999995</v>
      </c>
      <c r="N380" s="41">
        <f>'[1]CMSA - ANRE'!NX294</f>
        <v>9.08</v>
      </c>
      <c r="O380" s="38"/>
      <c r="P380" s="38">
        <f>[1]CPSA!PY84</f>
        <v>32.196090976331362</v>
      </c>
      <c r="Q380" s="38">
        <f t="shared" si="89"/>
        <v>5.9850331915680473</v>
      </c>
      <c r="R380" s="38">
        <f t="shared" si="90"/>
        <v>2.3630562083949704</v>
      </c>
      <c r="S380" s="44">
        <f t="shared" si="91"/>
        <v>49.62</v>
      </c>
    </row>
    <row r="381" spans="1:19" ht="25.5" x14ac:dyDescent="0.25">
      <c r="A381" s="49" t="s">
        <v>603</v>
      </c>
      <c r="B381" s="50" t="s">
        <v>604</v>
      </c>
      <c r="C381" s="43"/>
      <c r="D381" s="41">
        <f>'[1]CMSA - ANRE'!NY288</f>
        <v>9.2799999999999994</v>
      </c>
      <c r="E381" s="38">
        <f>[1]CTSA!$MI$36</f>
        <v>321.10225124999999</v>
      </c>
      <c r="F381" s="38"/>
      <c r="G381" s="38">
        <f>[1]CPSA!PZ75</f>
        <v>155.82806890282725</v>
      </c>
      <c r="H381" s="38" t="str">
        <f t="shared" si="85"/>
        <v xml:space="preserve"> </v>
      </c>
      <c r="I381" s="38">
        <f t="shared" si="86"/>
        <v>70.500496422159941</v>
      </c>
      <c r="J381" s="38" t="str">
        <f t="shared" si="87"/>
        <v xml:space="preserve"> </v>
      </c>
      <c r="K381" s="38">
        <f t="shared" si="88"/>
        <v>27.835540828749359</v>
      </c>
      <c r="L381" s="38" t="str">
        <f t="shared" si="83"/>
        <v xml:space="preserve"> </v>
      </c>
      <c r="M381" s="44">
        <f t="shared" si="84"/>
        <v>584.54999999999995</v>
      </c>
      <c r="N381" s="41">
        <f>'[1]CMSA - ANRE'!NY294</f>
        <v>9.2799999999999994</v>
      </c>
      <c r="O381" s="38"/>
      <c r="P381" s="38">
        <f>[1]CPSA!PZ84</f>
        <v>32.196090976331362</v>
      </c>
      <c r="Q381" s="38">
        <f t="shared" si="89"/>
        <v>6.0140331915680472</v>
      </c>
      <c r="R381" s="38">
        <f t="shared" si="90"/>
        <v>2.3745062083949704</v>
      </c>
      <c r="S381" s="44">
        <f t="shared" si="91"/>
        <v>49.86</v>
      </c>
    </row>
    <row r="382" spans="1:19" ht="25.5" x14ac:dyDescent="0.25">
      <c r="A382" s="49" t="s">
        <v>605</v>
      </c>
      <c r="B382" s="50" t="s">
        <v>606</v>
      </c>
      <c r="C382" s="43"/>
      <c r="D382" s="41">
        <f>'[1]CMSA - ANRE'!NZ288</f>
        <v>9.379999999999999</v>
      </c>
      <c r="E382" s="38">
        <f>[1]CTSA!$MI$36</f>
        <v>321.10225124999999</v>
      </c>
      <c r="F382" s="38"/>
      <c r="G382" s="38">
        <f>[1]CPSA!QA75</f>
        <v>155.82806890282725</v>
      </c>
      <c r="H382" s="38" t="str">
        <f t="shared" si="85"/>
        <v xml:space="preserve"> </v>
      </c>
      <c r="I382" s="38">
        <f t="shared" si="86"/>
        <v>70.514996422159939</v>
      </c>
      <c r="J382" s="38" t="str">
        <f t="shared" si="87"/>
        <v xml:space="preserve"> </v>
      </c>
      <c r="K382" s="38">
        <f t="shared" si="88"/>
        <v>27.841265828749357</v>
      </c>
      <c r="L382" s="38" t="str">
        <f t="shared" si="83"/>
        <v xml:space="preserve"> </v>
      </c>
      <c r="M382" s="44">
        <f t="shared" si="84"/>
        <v>584.66999999999996</v>
      </c>
      <c r="N382" s="41">
        <f>'[1]CMSA - ANRE'!NZ294</f>
        <v>9.379999999999999</v>
      </c>
      <c r="O382" s="38"/>
      <c r="P382" s="38">
        <f>[1]CPSA!QA84</f>
        <v>32.196090976331362</v>
      </c>
      <c r="Q382" s="38">
        <f t="shared" si="89"/>
        <v>6.0285331915680462</v>
      </c>
      <c r="R382" s="38">
        <f t="shared" si="90"/>
        <v>2.3802312083949704</v>
      </c>
      <c r="S382" s="44">
        <f t="shared" si="91"/>
        <v>49.98</v>
      </c>
    </row>
    <row r="383" spans="1:19" x14ac:dyDescent="0.25">
      <c r="A383" s="54" t="s">
        <v>607</v>
      </c>
      <c r="B383" s="59" t="s">
        <v>608</v>
      </c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1"/>
    </row>
    <row r="384" spans="1:19" ht="38.25" x14ac:dyDescent="0.25">
      <c r="A384" s="49" t="s">
        <v>609</v>
      </c>
      <c r="B384" s="42" t="s">
        <v>610</v>
      </c>
      <c r="C384" s="43">
        <f>'[1]CMSA - ANRE'!OA288</f>
        <v>74.080000000000013</v>
      </c>
      <c r="D384" s="62"/>
      <c r="E384" s="38">
        <f>[1]CTSA!MM36</f>
        <v>321.10225124999999</v>
      </c>
      <c r="F384" s="38">
        <f>[1]CPSA!QB75</f>
        <v>142.50038473122962</v>
      </c>
      <c r="G384" s="38"/>
      <c r="H384" s="38">
        <f>IF(F384&gt;0,(C384+E384+F384)*14.5%," ")</f>
        <v>77.963982217278286</v>
      </c>
      <c r="I384" s="38" t="str">
        <f>IF(G384&gt;0,(C384+E384+G384)*14.5%," ")</f>
        <v xml:space="preserve"> </v>
      </c>
      <c r="J384" s="38">
        <f>IF(F384&gt;0,SUM(C384:F384,H384)*5%," ")</f>
        <v>30.782330909925395</v>
      </c>
      <c r="K384" s="38" t="str">
        <f>IF(G384&gt;0,SUM(C384:E384,G384,I384)*5%," ")</f>
        <v xml:space="preserve"> </v>
      </c>
      <c r="L384" s="38">
        <f t="shared" ref="L384" si="92">IFERROR(ROUND(IF(F384&gt;0,SUM(C384,E384,F384,H384,J384)," "),2)," ")</f>
        <v>646.42999999999995</v>
      </c>
      <c r="M384" s="44" t="str">
        <f>IFERROR(ROUND(IF(G384&gt;0,SUM(D384:E384,G384,I384,K384)," "),2)," ")</f>
        <v xml:space="preserve"> </v>
      </c>
      <c r="N384" s="41">
        <f>C384</f>
        <v>74.080000000000013</v>
      </c>
      <c r="O384" s="38"/>
      <c r="P384" s="38">
        <f>[1]CPSA!QB84</f>
        <v>17.171248520710062</v>
      </c>
      <c r="Q384" s="38">
        <f>SUM(N384:P384)*14.5%</f>
        <v>13.231431035502961</v>
      </c>
      <c r="R384" s="38">
        <f>SUM(N384:Q384)*5%</f>
        <v>5.2241339778106521</v>
      </c>
      <c r="S384" s="44">
        <f>ROUND(SUM(N384:R384),2)</f>
        <v>109.71</v>
      </c>
    </row>
    <row r="385" spans="1:19" x14ac:dyDescent="0.25">
      <c r="A385" s="54" t="s">
        <v>611</v>
      </c>
      <c r="B385" s="46" t="s">
        <v>612</v>
      </c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8"/>
    </row>
    <row r="386" spans="1:19" ht="25.5" x14ac:dyDescent="0.25">
      <c r="A386" s="49" t="s">
        <v>613</v>
      </c>
      <c r="B386" s="34" t="s">
        <v>614</v>
      </c>
      <c r="C386" s="43">
        <f>'[1]CMSA - ANRE'!OB288</f>
        <v>144.08000000000001</v>
      </c>
      <c r="D386" s="62"/>
      <c r="E386" s="38">
        <f>[1]CTSA!MN36</f>
        <v>321.10225124999999</v>
      </c>
      <c r="F386" s="38">
        <f>[1]CPSA!QC75</f>
        <v>142.50038473122962</v>
      </c>
      <c r="G386" s="38"/>
      <c r="H386" s="38">
        <f>IF(F386&gt;0,(C386+E386+F386)*14.5%," ")</f>
        <v>88.113982217278291</v>
      </c>
      <c r="I386" s="38" t="str">
        <f>IF(G386&gt;0,(C386+E386+G386)*14.5%," ")</f>
        <v xml:space="preserve"> </v>
      </c>
      <c r="J386" s="38">
        <f>IF(F386&gt;0,SUM(C386:F386,H386)*5%," ")</f>
        <v>34.789830909925392</v>
      </c>
      <c r="K386" s="38" t="str">
        <f>IF(G386&gt;0,SUM(C386:E386,G386,I386)*5%," ")</f>
        <v xml:space="preserve"> </v>
      </c>
      <c r="L386" s="38">
        <f t="shared" ref="L386" si="93">IFERROR(ROUND(IF(F386&gt;0,SUM(C386,E386,F386,H386,J386)," "),2)," ")</f>
        <v>730.59</v>
      </c>
      <c r="M386" s="44" t="str">
        <f>IFERROR(ROUND(IF(G386&gt;0,SUM(D386:E386,G386,I386,K386)," "),2)," ")</f>
        <v xml:space="preserve"> </v>
      </c>
      <c r="N386" s="41">
        <f>C386</f>
        <v>144.08000000000001</v>
      </c>
      <c r="O386" s="38"/>
      <c r="P386" s="38">
        <f>[1]CPSA!QC84</f>
        <v>17.171248520710062</v>
      </c>
      <c r="Q386" s="38">
        <f>SUM(N386:P386)*14.5%</f>
        <v>23.38143103550296</v>
      </c>
      <c r="R386" s="38">
        <f>SUM(N386:Q386)*5%</f>
        <v>9.2316339778106524</v>
      </c>
      <c r="S386" s="44">
        <f>ROUND(SUM(N386:R386),2)</f>
        <v>193.86</v>
      </c>
    </row>
    <row r="387" spans="1:19" x14ac:dyDescent="0.25">
      <c r="A387" s="54" t="s">
        <v>615</v>
      </c>
      <c r="B387" s="46" t="s">
        <v>616</v>
      </c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8"/>
    </row>
    <row r="388" spans="1:19" ht="25.5" x14ac:dyDescent="0.25">
      <c r="A388" s="49" t="s">
        <v>617</v>
      </c>
      <c r="B388" s="40" t="s">
        <v>618</v>
      </c>
      <c r="C388" s="43">
        <f>'[1]CMSA - ANRE'!OC288</f>
        <v>380.64</v>
      </c>
      <c r="D388" s="62"/>
      <c r="E388" s="38">
        <f>[1]CTSA!MO36</f>
        <v>160.551125625</v>
      </c>
      <c r="F388" s="38">
        <f>[1]CPSA!QD75</f>
        <v>72.99726706975683</v>
      </c>
      <c r="G388" s="38"/>
      <c r="H388" s="38">
        <f>IF(F388&gt;0,(C388+E388+F388)*14.5%," ")</f>
        <v>89.057316940739739</v>
      </c>
      <c r="I388" s="38" t="str">
        <f>IF(G388&gt;0,(C388+E388+G388)*14.5%," ")</f>
        <v xml:space="preserve"> </v>
      </c>
      <c r="J388" s="38">
        <f>IF(F388&gt;0,SUM(C388:F388,H388)*5%," ")</f>
        <v>35.16228548177483</v>
      </c>
      <c r="K388" s="38" t="str">
        <f>IF(G388&gt;0,SUM(C388:E388,G388,I388)*5%," ")</f>
        <v xml:space="preserve"> </v>
      </c>
      <c r="L388" s="38">
        <f t="shared" ref="L388" si="94">IFERROR(ROUND(IF(F388&gt;0,SUM(C388,E388,F388,H388,J388)," "),2)," ")</f>
        <v>738.41</v>
      </c>
      <c r="M388" s="44" t="str">
        <f>IFERROR(ROUND(IF(G388&gt;0,SUM(D388:E388,G388,I388,K388)," "),2)," ")</f>
        <v xml:space="preserve"> </v>
      </c>
      <c r="N388" s="41">
        <f>C388</f>
        <v>380.64</v>
      </c>
      <c r="O388" s="38"/>
      <c r="P388" s="38">
        <f>[1]CPSA!QD84</f>
        <v>10.33269896449705</v>
      </c>
      <c r="Q388" s="38">
        <f>SUM(N388:P388)*14.5%</f>
        <v>56.691041349852071</v>
      </c>
      <c r="R388" s="38">
        <f>SUM(N388:Q388)*5%</f>
        <v>22.383187015717457</v>
      </c>
      <c r="S388" s="44">
        <f>ROUND(SUM(N388:R388),2)</f>
        <v>470.05</v>
      </c>
    </row>
    <row r="389" spans="1:19" x14ac:dyDescent="0.25">
      <c r="A389" s="54" t="s">
        <v>619</v>
      </c>
      <c r="B389" s="46" t="s">
        <v>620</v>
      </c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8"/>
    </row>
    <row r="390" spans="1:19" ht="25.5" x14ac:dyDescent="0.25">
      <c r="A390" s="49" t="s">
        <v>621</v>
      </c>
      <c r="B390" s="34" t="s">
        <v>622</v>
      </c>
      <c r="C390" s="43">
        <f>D390</f>
        <v>3.84</v>
      </c>
      <c r="D390" s="41">
        <f>'[1]CMSA - ANRE'!OD288</f>
        <v>3.84</v>
      </c>
      <c r="E390" s="55">
        <f>[1]CTSA!$MP$36</f>
        <v>160.551125625</v>
      </c>
      <c r="F390" s="55">
        <f>[1]CPSA!QE75</f>
        <v>66.358383194017179</v>
      </c>
      <c r="G390" s="55">
        <f>[1]CPSA!QE75</f>
        <v>66.358383194017179</v>
      </c>
      <c r="H390" s="38">
        <f>IF(F390&gt;0,(D390+E390+F390)*14.5%," ")</f>
        <v>33.458678778757488</v>
      </c>
      <c r="I390" s="38">
        <f>IF(G390&gt;0,(D390+E390+G390)*14.5%," ")</f>
        <v>33.458678778757488</v>
      </c>
      <c r="J390" s="38">
        <f>IF(F390&gt;0,SUM(D390:F390,H390)*5%," ")</f>
        <v>13.210409379888734</v>
      </c>
      <c r="K390" s="38">
        <f>IF(G390&gt;0,SUM(D390:E390,G390,I390)*5%," ")</f>
        <v>13.210409379888734</v>
      </c>
      <c r="L390" s="38">
        <f t="shared" ref="L390:L400" si="95">IFERROR(ROUND(IF(F390&gt;0,SUM(C390,E390,F390,H390,J390)," "),2)," ")</f>
        <v>277.42</v>
      </c>
      <c r="M390" s="44">
        <f t="shared" ref="M390:M400" si="96">IFERROR(ROUND(IF(G390&gt;0,SUM(D390:E390,G390,I390,K390)," "),2)," ")</f>
        <v>277.42</v>
      </c>
      <c r="N390" s="56">
        <f>D390</f>
        <v>3.84</v>
      </c>
      <c r="O390" s="55"/>
      <c r="P390" s="55">
        <f>[1]CPSA!QE84</f>
        <v>3.6938150887574013</v>
      </c>
      <c r="Q390" s="55">
        <f>SUM(N390:P390)*14.5%</f>
        <v>1.092403187869823</v>
      </c>
      <c r="R390" s="55">
        <f>SUM(N390:Q390)*5%</f>
        <v>0.43131091383136122</v>
      </c>
      <c r="S390" s="57">
        <f>ROUND(SUM(N390:R390),2)</f>
        <v>9.06</v>
      </c>
    </row>
    <row r="391" spans="1:19" ht="25.5" x14ac:dyDescent="0.25">
      <c r="A391" s="49" t="s">
        <v>623</v>
      </c>
      <c r="B391" s="34" t="s">
        <v>624</v>
      </c>
      <c r="C391" s="43"/>
      <c r="D391" s="41">
        <f>'[1]CMSA - ANRE'!OE288</f>
        <v>3.84</v>
      </c>
      <c r="E391" s="55">
        <f>[1]CTSA!$MP$36</f>
        <v>160.551125625</v>
      </c>
      <c r="F391" s="55"/>
      <c r="G391" s="55">
        <f>[1]CPSA!QF75</f>
        <v>66.358383194017179</v>
      </c>
      <c r="H391" s="38" t="str">
        <f t="shared" ref="H391:H400" si="97">IF(F391&gt;0,(D391+E391+F391)*14.5%," ")</f>
        <v xml:space="preserve"> </v>
      </c>
      <c r="I391" s="38">
        <f t="shared" ref="I391:I400" si="98">IF(G391&gt;0,(D391+E391+G391)*14.5%," ")</f>
        <v>33.458678778757488</v>
      </c>
      <c r="J391" s="38" t="str">
        <f t="shared" ref="J391:J400" si="99">IF(F391&gt;0,SUM(D391:F391,H391)*5%," ")</f>
        <v xml:space="preserve"> </v>
      </c>
      <c r="K391" s="38">
        <f t="shared" ref="K391:K400" si="100">IF(G391&gt;0,SUM(D391:E391,G391,I391)*5%," ")</f>
        <v>13.210409379888734</v>
      </c>
      <c r="L391" s="38" t="str">
        <f t="shared" si="95"/>
        <v xml:space="preserve"> </v>
      </c>
      <c r="M391" s="44">
        <f t="shared" si="96"/>
        <v>277.42</v>
      </c>
      <c r="N391" s="56">
        <f>'[1]CMSA - ANRE'!OE294</f>
        <v>3.84</v>
      </c>
      <c r="O391" s="55"/>
      <c r="P391" s="55">
        <f>[1]CPSA!QF84</f>
        <v>4.5423942307692355</v>
      </c>
      <c r="Q391" s="55">
        <f t="shared" ref="Q391:Q400" si="101">SUM(N391:P391)*14.5%</f>
        <v>1.2154471634615391</v>
      </c>
      <c r="R391" s="55">
        <f t="shared" ref="R391:R400" si="102">SUM(N391:Q391)*5%</f>
        <v>0.47989206971153875</v>
      </c>
      <c r="S391" s="57">
        <f t="shared" ref="S391:S400" si="103">ROUND(SUM(N391:R391),2)</f>
        <v>10.08</v>
      </c>
    </row>
    <row r="392" spans="1:19" ht="25.5" x14ac:dyDescent="0.25">
      <c r="A392" s="49" t="s">
        <v>625</v>
      </c>
      <c r="B392" s="34" t="s">
        <v>626</v>
      </c>
      <c r="C392" s="43"/>
      <c r="D392" s="41">
        <f>'[1]CMSA - ANRE'!OF288</f>
        <v>3.84</v>
      </c>
      <c r="E392" s="55">
        <f>[1]CTSA!$MP$36</f>
        <v>160.551125625</v>
      </c>
      <c r="F392" s="55"/>
      <c r="G392" s="55">
        <f>[1]CPSA!QG75</f>
        <v>66.358383194017179</v>
      </c>
      <c r="H392" s="38" t="str">
        <f t="shared" si="97"/>
        <v xml:space="preserve"> </v>
      </c>
      <c r="I392" s="38">
        <f t="shared" si="98"/>
        <v>33.458678778757488</v>
      </c>
      <c r="J392" s="38" t="str">
        <f t="shared" si="99"/>
        <v xml:space="preserve"> </v>
      </c>
      <c r="K392" s="38">
        <f t="shared" si="100"/>
        <v>13.210409379888734</v>
      </c>
      <c r="L392" s="38" t="str">
        <f t="shared" si="95"/>
        <v xml:space="preserve"> </v>
      </c>
      <c r="M392" s="44">
        <f t="shared" si="96"/>
        <v>277.42</v>
      </c>
      <c r="N392" s="56">
        <f>'[1]CMSA - ANRE'!OF294</f>
        <v>3.84</v>
      </c>
      <c r="O392" s="55"/>
      <c r="P392" s="55">
        <f>[1]CPSA!QG84</f>
        <v>4.5423942307692355</v>
      </c>
      <c r="Q392" s="55">
        <f t="shared" si="101"/>
        <v>1.2154471634615391</v>
      </c>
      <c r="R392" s="55">
        <f t="shared" si="102"/>
        <v>0.47989206971153875</v>
      </c>
      <c r="S392" s="57">
        <f t="shared" si="103"/>
        <v>10.08</v>
      </c>
    </row>
    <row r="393" spans="1:19" ht="25.5" x14ac:dyDescent="0.25">
      <c r="A393" s="49" t="s">
        <v>627</v>
      </c>
      <c r="B393" s="34" t="s">
        <v>628</v>
      </c>
      <c r="C393" s="43"/>
      <c r="D393" s="41">
        <f>'[1]CMSA - ANRE'!OG288</f>
        <v>3.84</v>
      </c>
      <c r="E393" s="55">
        <f>[1]CTSA!$MP$36</f>
        <v>160.551125625</v>
      </c>
      <c r="F393" s="55"/>
      <c r="G393" s="55">
        <f>[1]CPSA!QH75</f>
        <v>66.358383194017179</v>
      </c>
      <c r="H393" s="38" t="str">
        <f t="shared" si="97"/>
        <v xml:space="preserve"> </v>
      </c>
      <c r="I393" s="38">
        <f t="shared" si="98"/>
        <v>33.458678778757488</v>
      </c>
      <c r="J393" s="38" t="str">
        <f t="shared" si="99"/>
        <v xml:space="preserve"> </v>
      </c>
      <c r="K393" s="38">
        <f t="shared" si="100"/>
        <v>13.210409379888734</v>
      </c>
      <c r="L393" s="38" t="str">
        <f t="shared" si="95"/>
        <v xml:space="preserve"> </v>
      </c>
      <c r="M393" s="44">
        <f t="shared" si="96"/>
        <v>277.42</v>
      </c>
      <c r="N393" s="56">
        <f>'[1]CMSA - ANRE'!OG294</f>
        <v>3.84</v>
      </c>
      <c r="O393" s="55"/>
      <c r="P393" s="55">
        <f>[1]CPSA!QH84</f>
        <v>4.5423942307692355</v>
      </c>
      <c r="Q393" s="55">
        <f t="shared" si="101"/>
        <v>1.2154471634615391</v>
      </c>
      <c r="R393" s="55">
        <f t="shared" si="102"/>
        <v>0.47989206971153875</v>
      </c>
      <c r="S393" s="57">
        <f t="shared" si="103"/>
        <v>10.08</v>
      </c>
    </row>
    <row r="394" spans="1:19" ht="25.5" x14ac:dyDescent="0.25">
      <c r="A394" s="49" t="s">
        <v>629</v>
      </c>
      <c r="B394" s="34" t="s">
        <v>630</v>
      </c>
      <c r="C394" s="43"/>
      <c r="D394" s="41">
        <f>'[1]CMSA - ANRE'!OH288</f>
        <v>3.84</v>
      </c>
      <c r="E394" s="55">
        <f>[1]CTSA!$MP$36</f>
        <v>160.551125625</v>
      </c>
      <c r="F394" s="55"/>
      <c r="G394" s="55">
        <f>[1]CPSA!QI75</f>
        <v>66.358383194017179</v>
      </c>
      <c r="H394" s="38" t="str">
        <f t="shared" si="97"/>
        <v xml:space="preserve"> </v>
      </c>
      <c r="I394" s="38">
        <f t="shared" si="98"/>
        <v>33.458678778757488</v>
      </c>
      <c r="J394" s="38" t="str">
        <f t="shared" si="99"/>
        <v xml:space="preserve"> </v>
      </c>
      <c r="K394" s="38">
        <f t="shared" si="100"/>
        <v>13.210409379888734</v>
      </c>
      <c r="L394" s="38" t="str">
        <f t="shared" si="95"/>
        <v xml:space="preserve"> </v>
      </c>
      <c r="M394" s="44">
        <f t="shared" si="96"/>
        <v>277.42</v>
      </c>
      <c r="N394" s="56">
        <f>'[1]CMSA - ANRE'!OH294</f>
        <v>3.84</v>
      </c>
      <c r="O394" s="55"/>
      <c r="P394" s="55">
        <f>[1]CPSA!QI84</f>
        <v>4.5423942307692355</v>
      </c>
      <c r="Q394" s="55">
        <f t="shared" si="101"/>
        <v>1.2154471634615391</v>
      </c>
      <c r="R394" s="55">
        <f t="shared" si="102"/>
        <v>0.47989206971153875</v>
      </c>
      <c r="S394" s="57">
        <f t="shared" si="103"/>
        <v>10.08</v>
      </c>
    </row>
    <row r="395" spans="1:19" ht="25.5" x14ac:dyDescent="0.25">
      <c r="A395" s="49" t="s">
        <v>631</v>
      </c>
      <c r="B395" s="34" t="s">
        <v>632</v>
      </c>
      <c r="C395" s="43"/>
      <c r="D395" s="41">
        <f>'[1]CMSA - ANRE'!OI288</f>
        <v>3.84</v>
      </c>
      <c r="E395" s="55">
        <f>[1]CTSA!$MP$36</f>
        <v>160.551125625</v>
      </c>
      <c r="F395" s="55"/>
      <c r="G395" s="55">
        <f>[1]CPSA!QJ75</f>
        <v>66.358383194017179</v>
      </c>
      <c r="H395" s="38" t="str">
        <f t="shared" si="97"/>
        <v xml:space="preserve"> </v>
      </c>
      <c r="I395" s="38">
        <f t="shared" si="98"/>
        <v>33.458678778757488</v>
      </c>
      <c r="J395" s="38" t="str">
        <f t="shared" si="99"/>
        <v xml:space="preserve"> </v>
      </c>
      <c r="K395" s="38">
        <f t="shared" si="100"/>
        <v>13.210409379888734</v>
      </c>
      <c r="L395" s="38" t="str">
        <f t="shared" si="95"/>
        <v xml:space="preserve"> </v>
      </c>
      <c r="M395" s="44">
        <f t="shared" si="96"/>
        <v>277.42</v>
      </c>
      <c r="N395" s="56">
        <f>'[1]CMSA - ANRE'!OI294</f>
        <v>3.84</v>
      </c>
      <c r="O395" s="55"/>
      <c r="P395" s="55">
        <f>[1]CPSA!QJ84</f>
        <v>4.5423942307692355</v>
      </c>
      <c r="Q395" s="55">
        <f t="shared" si="101"/>
        <v>1.2154471634615391</v>
      </c>
      <c r="R395" s="55">
        <f t="shared" si="102"/>
        <v>0.47989206971153875</v>
      </c>
      <c r="S395" s="57">
        <f t="shared" si="103"/>
        <v>10.08</v>
      </c>
    </row>
    <row r="396" spans="1:19" ht="25.5" x14ac:dyDescent="0.25">
      <c r="A396" s="49" t="s">
        <v>633</v>
      </c>
      <c r="B396" s="50" t="s">
        <v>634</v>
      </c>
      <c r="C396" s="43"/>
      <c r="D396" s="41">
        <f>'[1]CMSA - ANRE'!OJ288</f>
        <v>4.54</v>
      </c>
      <c r="E396" s="55">
        <f>[1]CTSA!$MP$36</f>
        <v>160.551125625</v>
      </c>
      <c r="F396" s="55"/>
      <c r="G396" s="55">
        <f>[1]CPSA!QK75</f>
        <v>66.857547395200612</v>
      </c>
      <c r="H396" s="38" t="str">
        <f t="shared" si="97"/>
        <v xml:space="preserve"> </v>
      </c>
      <c r="I396" s="38">
        <f t="shared" si="98"/>
        <v>33.632557587929085</v>
      </c>
      <c r="J396" s="38" t="str">
        <f t="shared" si="99"/>
        <v xml:space="preserve"> </v>
      </c>
      <c r="K396" s="38">
        <f t="shared" si="100"/>
        <v>13.279061530406484</v>
      </c>
      <c r="L396" s="38" t="str">
        <f t="shared" si="95"/>
        <v xml:space="preserve"> </v>
      </c>
      <c r="M396" s="44">
        <f t="shared" si="96"/>
        <v>278.86</v>
      </c>
      <c r="N396" s="56">
        <f>'[1]CMSA - ANRE'!OJ294</f>
        <v>4.54</v>
      </c>
      <c r="O396" s="55"/>
      <c r="P396" s="55">
        <f>[1]CPSA!QK84</f>
        <v>5.5407226331360997</v>
      </c>
      <c r="Q396" s="55">
        <f t="shared" si="101"/>
        <v>1.4617047818047344</v>
      </c>
      <c r="R396" s="55">
        <f t="shared" si="102"/>
        <v>0.57712137074704173</v>
      </c>
      <c r="S396" s="57">
        <f t="shared" si="103"/>
        <v>12.12</v>
      </c>
    </row>
    <row r="397" spans="1:19" ht="25.5" x14ac:dyDescent="0.25">
      <c r="A397" s="49" t="s">
        <v>635</v>
      </c>
      <c r="B397" s="50" t="s">
        <v>636</v>
      </c>
      <c r="C397" s="43"/>
      <c r="D397" s="41">
        <f>'[1]CMSA - ANRE'!OK288</f>
        <v>4.54</v>
      </c>
      <c r="E397" s="55">
        <f>[1]CTSA!$MP$36</f>
        <v>160.551125625</v>
      </c>
      <c r="F397" s="55"/>
      <c r="G397" s="55">
        <f>[1]CPSA!QL75</f>
        <v>66.857547395200612</v>
      </c>
      <c r="H397" s="38" t="str">
        <f t="shared" si="97"/>
        <v xml:space="preserve"> </v>
      </c>
      <c r="I397" s="38">
        <f t="shared" si="98"/>
        <v>33.632557587929085</v>
      </c>
      <c r="J397" s="38" t="str">
        <f t="shared" si="99"/>
        <v xml:space="preserve"> </v>
      </c>
      <c r="K397" s="38">
        <f t="shared" si="100"/>
        <v>13.279061530406484</v>
      </c>
      <c r="L397" s="38" t="str">
        <f t="shared" si="95"/>
        <v xml:space="preserve"> </v>
      </c>
      <c r="M397" s="44">
        <f t="shared" si="96"/>
        <v>278.86</v>
      </c>
      <c r="N397" s="56">
        <f>'[1]CMSA - ANRE'!OK294</f>
        <v>4.54</v>
      </c>
      <c r="O397" s="55"/>
      <c r="P397" s="55">
        <f>[1]CPSA!QL84</f>
        <v>5.5407226331360997</v>
      </c>
      <c r="Q397" s="55">
        <f t="shared" si="101"/>
        <v>1.4617047818047344</v>
      </c>
      <c r="R397" s="55">
        <f t="shared" si="102"/>
        <v>0.57712137074704173</v>
      </c>
      <c r="S397" s="57">
        <f t="shared" si="103"/>
        <v>12.12</v>
      </c>
    </row>
    <row r="398" spans="1:19" ht="25.5" x14ac:dyDescent="0.25">
      <c r="A398" s="49" t="s">
        <v>637</v>
      </c>
      <c r="B398" s="50" t="s">
        <v>638</v>
      </c>
      <c r="C398" s="58"/>
      <c r="D398" s="41">
        <f>'[1]CMSA - ANRE'!OL288</f>
        <v>4.54</v>
      </c>
      <c r="E398" s="55">
        <f>[1]CTSA!$MP$36</f>
        <v>160.551125625</v>
      </c>
      <c r="F398" s="55"/>
      <c r="G398" s="55">
        <f>[1]CPSA!QM75</f>
        <v>66.857547395200612</v>
      </c>
      <c r="H398" s="38" t="str">
        <f t="shared" si="97"/>
        <v xml:space="preserve"> </v>
      </c>
      <c r="I398" s="38">
        <f t="shared" si="98"/>
        <v>33.632557587929085</v>
      </c>
      <c r="J398" s="38" t="str">
        <f t="shared" si="99"/>
        <v xml:space="preserve"> </v>
      </c>
      <c r="K398" s="38">
        <f t="shared" si="100"/>
        <v>13.279061530406484</v>
      </c>
      <c r="L398" s="38" t="str">
        <f t="shared" si="95"/>
        <v xml:space="preserve"> </v>
      </c>
      <c r="M398" s="44">
        <f t="shared" si="96"/>
        <v>278.86</v>
      </c>
      <c r="N398" s="56">
        <f>'[1]CMSA - ANRE'!OL294</f>
        <v>4.54</v>
      </c>
      <c r="O398" s="55"/>
      <c r="P398" s="55">
        <f>[1]CPSA!QM84</f>
        <v>5.5407226331360997</v>
      </c>
      <c r="Q398" s="55">
        <f t="shared" si="101"/>
        <v>1.4617047818047344</v>
      </c>
      <c r="R398" s="55">
        <f t="shared" si="102"/>
        <v>0.57712137074704173</v>
      </c>
      <c r="S398" s="57">
        <f t="shared" si="103"/>
        <v>12.12</v>
      </c>
    </row>
    <row r="399" spans="1:19" ht="25.5" x14ac:dyDescent="0.25">
      <c r="A399" s="49" t="s">
        <v>639</v>
      </c>
      <c r="B399" s="50" t="s">
        <v>640</v>
      </c>
      <c r="C399" s="58"/>
      <c r="D399" s="41">
        <f>'[1]CMSA - ANRE'!OM288</f>
        <v>4.6399999999999997</v>
      </c>
      <c r="E399" s="55">
        <f>[1]CTSA!$MP$36</f>
        <v>160.551125625</v>
      </c>
      <c r="F399" s="55"/>
      <c r="G399" s="55">
        <f>[1]CPSA!QN75</f>
        <v>66.857547395200612</v>
      </c>
      <c r="H399" s="38" t="str">
        <f t="shared" si="97"/>
        <v xml:space="preserve"> </v>
      </c>
      <c r="I399" s="38">
        <f t="shared" si="98"/>
        <v>33.647057587929083</v>
      </c>
      <c r="J399" s="38" t="str">
        <f t="shared" si="99"/>
        <v xml:space="preserve"> </v>
      </c>
      <c r="K399" s="38">
        <f t="shared" si="100"/>
        <v>13.284786530406485</v>
      </c>
      <c r="L399" s="38" t="str">
        <f t="shared" si="95"/>
        <v xml:space="preserve"> </v>
      </c>
      <c r="M399" s="44">
        <f t="shared" si="96"/>
        <v>278.98</v>
      </c>
      <c r="N399" s="56">
        <f>'[1]CMSA - ANRE'!OM294</f>
        <v>4.6399999999999997</v>
      </c>
      <c r="O399" s="55"/>
      <c r="P399" s="55">
        <f>[1]CPSA!QN84</f>
        <v>5.5407226331360997</v>
      </c>
      <c r="Q399" s="55">
        <f t="shared" si="101"/>
        <v>1.4762047818047344</v>
      </c>
      <c r="R399" s="55">
        <f t="shared" si="102"/>
        <v>0.58284637074704171</v>
      </c>
      <c r="S399" s="57">
        <f t="shared" si="103"/>
        <v>12.24</v>
      </c>
    </row>
    <row r="400" spans="1:19" ht="25.5" x14ac:dyDescent="0.25">
      <c r="A400" s="49" t="s">
        <v>641</v>
      </c>
      <c r="B400" s="50" t="s">
        <v>642</v>
      </c>
      <c r="C400" s="58"/>
      <c r="D400" s="41">
        <f>'[1]CMSA - ANRE'!ON288</f>
        <v>4.6899999999999995</v>
      </c>
      <c r="E400" s="55">
        <f>[1]CTSA!$MP$36</f>
        <v>160.551125625</v>
      </c>
      <c r="F400" s="55"/>
      <c r="G400" s="55">
        <f>[1]CPSA!QO75</f>
        <v>66.857547395200612</v>
      </c>
      <c r="H400" s="38" t="str">
        <f t="shared" si="97"/>
        <v xml:space="preserve"> </v>
      </c>
      <c r="I400" s="38">
        <f t="shared" si="98"/>
        <v>33.654307587929083</v>
      </c>
      <c r="J400" s="38" t="str">
        <f t="shared" si="99"/>
        <v xml:space="preserve"> </v>
      </c>
      <c r="K400" s="38">
        <f t="shared" si="100"/>
        <v>13.287649030406484</v>
      </c>
      <c r="L400" s="38" t="str">
        <f t="shared" si="95"/>
        <v xml:space="preserve"> </v>
      </c>
      <c r="M400" s="44">
        <f t="shared" si="96"/>
        <v>279.04000000000002</v>
      </c>
      <c r="N400" s="56">
        <f>'[1]CMSA - ANRE'!ON294</f>
        <v>4.6899999999999995</v>
      </c>
      <c r="O400" s="55"/>
      <c r="P400" s="55">
        <f>[1]CPSA!QO84</f>
        <v>5.5407226331360997</v>
      </c>
      <c r="Q400" s="55">
        <f t="shared" si="101"/>
        <v>1.4834547818047343</v>
      </c>
      <c r="R400" s="55">
        <f t="shared" si="102"/>
        <v>0.58570887074704181</v>
      </c>
      <c r="S400" s="57">
        <f t="shared" si="103"/>
        <v>12.3</v>
      </c>
    </row>
    <row r="401" spans="1:19" x14ac:dyDescent="0.25">
      <c r="A401" s="54" t="s">
        <v>643</v>
      </c>
      <c r="B401" s="46" t="s">
        <v>644</v>
      </c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8"/>
    </row>
    <row r="402" spans="1:19" ht="39" thickBot="1" x14ac:dyDescent="0.3">
      <c r="A402" s="63" t="s">
        <v>645</v>
      </c>
      <c r="B402" s="64" t="s">
        <v>646</v>
      </c>
      <c r="C402" s="65">
        <f>D402</f>
        <v>0.32</v>
      </c>
      <c r="D402" s="66">
        <f>'[1]CMSA - ANRE'!OO288</f>
        <v>0.32</v>
      </c>
      <c r="E402" s="67"/>
      <c r="F402" s="67">
        <f>[1]CPSA!QP75</f>
        <v>5.5225857988165687</v>
      </c>
      <c r="G402" s="67">
        <f>[1]CPSA!QP75</f>
        <v>5.5225857988165687</v>
      </c>
      <c r="H402" s="68">
        <f>IF(F402&gt;0,(D402+E402+F402)*14.5%," ")</f>
        <v>0.8471749408284025</v>
      </c>
      <c r="I402" s="68">
        <f>IF(G402&gt;0,(D402+E402+G402)*14.5%," ")</f>
        <v>0.8471749408284025</v>
      </c>
      <c r="J402" s="68">
        <f>IF(F402&gt;0,SUM(D402:F402,H402)*5%," ")</f>
        <v>0.3344880369822486</v>
      </c>
      <c r="K402" s="68">
        <f>IF(G402&gt;0,SUM(D402:E402,G402,I402)*5%," ")</f>
        <v>0.3344880369822486</v>
      </c>
      <c r="L402" s="68">
        <f t="shared" ref="L402" si="104">IFERROR(ROUND(IF(F402&gt;0,SUM(C402,E402,F402,H402,J402)," "),2)," ")</f>
        <v>7.02</v>
      </c>
      <c r="M402" s="69">
        <f>IFERROR(ROUND(IF(G402&gt;0,SUM(D402:E402,G402,I402,K402)," "),2)," ")</f>
        <v>7.02</v>
      </c>
      <c r="N402" s="70">
        <f>'[1]CMSA - ANRE'!OO288</f>
        <v>0.32</v>
      </c>
      <c r="O402" s="67"/>
      <c r="P402" s="67">
        <f>[1]CPSA!QP84</f>
        <v>0.32485798816568046</v>
      </c>
      <c r="Q402" s="67">
        <f>SUM(N402:P402)*14.5%</f>
        <v>9.3504408284023649E-2</v>
      </c>
      <c r="R402" s="67">
        <f>SUM(N402:Q402)*5%</f>
        <v>3.6918119822485204E-2</v>
      </c>
      <c r="S402" s="71">
        <f>ROUND(SUM(N402:R402),2)</f>
        <v>0.78</v>
      </c>
    </row>
    <row r="403" spans="1:19" x14ac:dyDescent="0.25">
      <c r="A403" s="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ht="18.75" x14ac:dyDescent="0.3">
      <c r="A404" s="1"/>
      <c r="B404" s="72" t="s">
        <v>647</v>
      </c>
      <c r="C404" s="7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</sheetData>
  <mergeCells count="33">
    <mergeCell ref="B383:S383"/>
    <mergeCell ref="B385:S385"/>
    <mergeCell ref="B387:S387"/>
    <mergeCell ref="B389:S389"/>
    <mergeCell ref="B401:S401"/>
    <mergeCell ref="B346:S346"/>
    <mergeCell ref="B350:S350"/>
    <mergeCell ref="B352:S352"/>
    <mergeCell ref="B357:S357"/>
    <mergeCell ref="B359:S359"/>
    <mergeCell ref="B371:S371"/>
    <mergeCell ref="B7:S7"/>
    <mergeCell ref="B169:S169"/>
    <mergeCell ref="B175:S175"/>
    <mergeCell ref="B337:S337"/>
    <mergeCell ref="B339:S339"/>
    <mergeCell ref="B344:S344"/>
    <mergeCell ref="N5:N6"/>
    <mergeCell ref="O5:O6"/>
    <mergeCell ref="P5:P6"/>
    <mergeCell ref="Q5:Q6"/>
    <mergeCell ref="R5:R6"/>
    <mergeCell ref="S5:S6"/>
    <mergeCell ref="A2:S2"/>
    <mergeCell ref="A4:B6"/>
    <mergeCell ref="C4:M4"/>
    <mergeCell ref="N4:S4"/>
    <mergeCell ref="C5:D5"/>
    <mergeCell ref="E5:E6"/>
    <mergeCell ref="F5:G5"/>
    <mergeCell ref="H5:I5"/>
    <mergeCell ref="J5:K5"/>
    <mergeCell ref="L5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2022-09-08T11:37:44Z</dcterms:modified>
</cp:coreProperties>
</file>